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45" windowHeight="4680" activeTab="0"/>
  </bookViews>
  <sheets>
    <sheet name="Sheet7" sheetId="1" r:id="rId1"/>
  </sheets>
  <definedNames>
    <definedName name="_xlnm.Print_Titles" localSheetId="0">'Sheet7'!$2:$4</definedName>
  </definedNames>
  <calcPr fullCalcOnLoad="1"/>
</workbook>
</file>

<file path=xl/sharedStrings.xml><?xml version="1.0" encoding="utf-8"?>
<sst xmlns="http://schemas.openxmlformats.org/spreadsheetml/2006/main" count="154" uniqueCount="76">
  <si>
    <t>S.No.</t>
  </si>
  <si>
    <t>BRANCH</t>
  </si>
  <si>
    <t>TAL :</t>
  </si>
  <si>
    <t xml:space="preserve">DHARWAD </t>
  </si>
  <si>
    <t>HOB</t>
  </si>
  <si>
    <t>Malmaddi</t>
  </si>
  <si>
    <t>Alnavar</t>
  </si>
  <si>
    <t>M.Nagar</t>
  </si>
  <si>
    <t>TOTAL:-</t>
  </si>
  <si>
    <t>HUBLI</t>
  </si>
  <si>
    <t>Hubli.</t>
  </si>
  <si>
    <t>Hebsur</t>
  </si>
  <si>
    <t>Unakal.</t>
  </si>
  <si>
    <t>TAL</t>
  </si>
  <si>
    <t>KALGHATAGI</t>
  </si>
  <si>
    <t>Kalghatagi</t>
  </si>
  <si>
    <t>KUNDAGOL</t>
  </si>
  <si>
    <t>Kundagol</t>
  </si>
  <si>
    <t>Sounshi</t>
  </si>
  <si>
    <t>NAVALGUND</t>
  </si>
  <si>
    <t>Navalgund</t>
  </si>
  <si>
    <t>Annigeri</t>
  </si>
  <si>
    <t>DIST TOTAL:-</t>
  </si>
  <si>
    <t>Gadag</t>
  </si>
  <si>
    <t>Mulgund</t>
  </si>
  <si>
    <t>MUNDARGI</t>
  </si>
  <si>
    <t>Mundargi</t>
  </si>
  <si>
    <t>RON</t>
  </si>
  <si>
    <t>Ron</t>
  </si>
  <si>
    <t>Gajendragad</t>
  </si>
  <si>
    <t>Itagi</t>
  </si>
  <si>
    <t>Soodi</t>
  </si>
  <si>
    <t>Naregal</t>
  </si>
  <si>
    <t>Hole-Alur</t>
  </si>
  <si>
    <t>NARAGUND</t>
  </si>
  <si>
    <t>Naragund</t>
  </si>
  <si>
    <t>SHIRAHATTI</t>
  </si>
  <si>
    <t>Shirahatti</t>
  </si>
  <si>
    <t>Laxmeshwar</t>
  </si>
  <si>
    <t>HAVERI</t>
  </si>
  <si>
    <t>Haveri</t>
  </si>
  <si>
    <t>RANEBENNUR</t>
  </si>
  <si>
    <t>Ranebennur</t>
  </si>
  <si>
    <t>BYADAGI</t>
  </si>
  <si>
    <t>Byadagi</t>
  </si>
  <si>
    <t>HIREKERUR</t>
  </si>
  <si>
    <t>Hirekerur</t>
  </si>
  <si>
    <t>Haunsbhavi</t>
  </si>
  <si>
    <t>Chikkerur</t>
  </si>
  <si>
    <t>Rattihalli</t>
  </si>
  <si>
    <t>HANAGAL</t>
  </si>
  <si>
    <t>Hanagal</t>
  </si>
  <si>
    <t>Akki-Alur</t>
  </si>
  <si>
    <t>SAVANUR</t>
  </si>
  <si>
    <t>Savanur</t>
  </si>
  <si>
    <t>SHIGGAON</t>
  </si>
  <si>
    <t>Shiggaon</t>
  </si>
  <si>
    <t>GRAND TOTAL:-</t>
  </si>
  <si>
    <t>AMOUNT</t>
  </si>
  <si>
    <t>Alagawadi</t>
  </si>
  <si>
    <t>Hosaritti</t>
  </si>
  <si>
    <t>Kadakol</t>
  </si>
  <si>
    <t>THE KARNATAK CENTRAL CO-OPERATIVE BANK LTD.,DHARWAD</t>
  </si>
  <si>
    <t>F.N.Formviii-13(7)</t>
  </si>
  <si>
    <t>A/CS</t>
  </si>
  <si>
    <t>Lakkundi</t>
  </si>
  <si>
    <t>Up to May-2023</t>
  </si>
  <si>
    <t>a/c</t>
  </si>
  <si>
    <t>Amt</t>
  </si>
  <si>
    <t>DEAF AMOUNT TRANSFER MONTHS AS BELOW</t>
  </si>
  <si>
    <t>DETAILS OF UNCLAIMED DEPOSIT As on 31st May2023</t>
  </si>
  <si>
    <t xml:space="preserve">OTHER A/C BALANCE </t>
  </si>
  <si>
    <t xml:space="preserve">TOTAL BALANCE </t>
  </si>
  <si>
    <t xml:space="preserve">CD A/C BALANCE </t>
  </si>
  <si>
    <t xml:space="preserve">SB A/C BALANCE </t>
  </si>
  <si>
    <t xml:space="preserve">FD A/C BALANCE </t>
  </si>
</sst>
</file>

<file path=xl/styles.xml><?xml version="1.0" encoding="utf-8"?>
<styleSheet xmlns="http://schemas.openxmlformats.org/spreadsheetml/2006/main">
  <numFmts count="5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₹&quot;\ #,##0_);\(&quot;₹&quot;\ #,##0\)"/>
    <numFmt numFmtId="185" formatCode="&quot;₹&quot;\ #,##0_);[Red]\(&quot;₹&quot;\ #,##0\)"/>
    <numFmt numFmtId="186" formatCode="&quot;₹&quot;\ #,##0.00_);\(&quot;₹&quot;\ #,##0.00\)"/>
    <numFmt numFmtId="187" formatCode="&quot;₹&quot;\ #,##0.00_);[Red]\(&quot;₹&quot;\ #,##0.00\)"/>
    <numFmt numFmtId="188" formatCode="_(&quot;₹&quot;\ * #,##0_);_(&quot;₹&quot;\ * \(#,##0\);_(&quot;₹&quot;\ * &quot;-&quot;_);_(@_)"/>
    <numFmt numFmtId="189" formatCode="_(&quot;₹&quot;\ * #,##0.00_);_(&quot;₹&quot;\ * \(#,##0.00\);_(&quot;₹&quot;\ 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&quot;SFr.&quot;\ * #,##0.00_ ;_ &quot;SFr.&quot;\ * \-#,##0.00_ ;_ &quot;SFr.&quot;\ * &quot;-&quot;??_ ;_ @_ "/>
    <numFmt numFmtId="196" formatCode="0.0"/>
    <numFmt numFmtId="197" formatCode="#,##0.00;[Red]#,##0.00"/>
    <numFmt numFmtId="198" formatCode="#,##0;[Red]#,##0"/>
    <numFmt numFmtId="199" formatCode="#,##0.0;[Red]#,##0.0"/>
    <numFmt numFmtId="200" formatCode="#,##0.000;[Red]#,##0.000"/>
    <numFmt numFmtId="201" formatCode="#,##0.0000;[Red]#,##0.0000"/>
    <numFmt numFmtId="202" formatCode="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0.00;[Red]0.00"/>
    <numFmt numFmtId="209" formatCode="0.0;[Red]0.0"/>
    <numFmt numFmtId="210" formatCode="0;[Red]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FF"/>
      <name val="Times New Roman"/>
      <family val="1"/>
    </font>
    <font>
      <sz val="10"/>
      <color rgb="FF3333FF"/>
      <name val="Times New Roman"/>
      <family val="1"/>
    </font>
    <font>
      <b/>
      <sz val="10"/>
      <color rgb="FF3333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ashed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>
        <color indexed="10"/>
      </bottom>
    </border>
    <border>
      <left style="thin"/>
      <right style="thin"/>
      <top style="dashed">
        <color indexed="10"/>
      </top>
      <bottom style="dashed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97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/>
    </xf>
    <xf numFmtId="197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97" fontId="4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1" fontId="5" fillId="0" borderId="13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198" fontId="5" fillId="0" borderId="12" xfId="0" applyNumberFormat="1" applyFont="1" applyBorder="1" applyAlignment="1" applyProtection="1">
      <alignment/>
      <protection locked="0"/>
    </xf>
    <xf numFmtId="197" fontId="5" fillId="0" borderId="12" xfId="0" applyNumberFormat="1" applyFont="1" applyBorder="1" applyAlignment="1" applyProtection="1">
      <alignment/>
      <protection locked="0"/>
    </xf>
    <xf numFmtId="198" fontId="5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198" fontId="5" fillId="0" borderId="12" xfId="0" applyNumberFormat="1" applyFont="1" applyBorder="1" applyAlignment="1" applyProtection="1">
      <alignment horizontal="right"/>
      <protection/>
    </xf>
    <xf numFmtId="197" fontId="5" fillId="0" borderId="13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1" fontId="5" fillId="0" borderId="14" xfId="0" applyNumberFormat="1" applyFont="1" applyBorder="1" applyAlignment="1" applyProtection="1">
      <alignment horizontal="right"/>
      <protection/>
    </xf>
    <xf numFmtId="197" fontId="5" fillId="0" borderId="14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43" fillId="33" borderId="15" xfId="0" applyNumberFormat="1" applyFont="1" applyFill="1" applyBorder="1" applyAlignment="1" applyProtection="1">
      <alignment/>
      <protection locked="0"/>
    </xf>
    <xf numFmtId="0" fontId="43" fillId="33" borderId="15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1" fontId="43" fillId="33" borderId="16" xfId="0" applyNumberFormat="1" applyFont="1" applyFill="1" applyBorder="1" applyAlignment="1" applyProtection="1">
      <alignment horizontal="center"/>
      <protection/>
    </xf>
    <xf numFmtId="197" fontId="43" fillId="33" borderId="16" xfId="0" applyNumberFormat="1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 horizontal="center"/>
      <protection locked="0"/>
    </xf>
    <xf numFmtId="2" fontId="43" fillId="33" borderId="12" xfId="0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1" fontId="4" fillId="33" borderId="14" xfId="0" applyNumberFormat="1" applyFont="1" applyFill="1" applyBorder="1" applyAlignment="1" applyProtection="1">
      <alignment horizontal="right"/>
      <protection/>
    </xf>
    <xf numFmtId="197" fontId="4" fillId="33" borderId="14" xfId="0" applyNumberFormat="1" applyFont="1" applyFill="1" applyBorder="1" applyAlignment="1" applyProtection="1">
      <alignment horizontal="right"/>
      <protection/>
    </xf>
    <xf numFmtId="198" fontId="4" fillId="33" borderId="12" xfId="0" applyNumberFormat="1" applyFont="1" applyFill="1" applyBorder="1" applyAlignment="1" applyProtection="1">
      <alignment/>
      <protection locked="0"/>
    </xf>
    <xf numFmtId="2" fontId="4" fillId="33" borderId="12" xfId="0" applyNumberFormat="1" applyFont="1" applyFill="1" applyBorder="1" applyAlignment="1" applyProtection="1">
      <alignment/>
      <protection locked="0"/>
    </xf>
    <xf numFmtId="197" fontId="4" fillId="33" borderId="12" xfId="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/>
      <protection/>
    </xf>
    <xf numFmtId="197" fontId="4" fillId="33" borderId="1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1" fontId="4" fillId="33" borderId="17" xfId="0" applyNumberFormat="1" applyFont="1" applyFill="1" applyBorder="1" applyAlignment="1" applyProtection="1">
      <alignment horizontal="right"/>
      <protection/>
    </xf>
    <xf numFmtId="197" fontId="4" fillId="33" borderId="17" xfId="0" applyNumberFormat="1" applyFont="1" applyFill="1" applyBorder="1" applyAlignment="1" applyProtection="1">
      <alignment horizontal="right"/>
      <protection/>
    </xf>
    <xf numFmtId="198" fontId="4" fillId="33" borderId="18" xfId="0" applyNumberFormat="1" applyFont="1" applyFill="1" applyBorder="1" applyAlignment="1" applyProtection="1">
      <alignment horizontal="right"/>
      <protection/>
    </xf>
    <xf numFmtId="197" fontId="4" fillId="33" borderId="18" xfId="0" applyNumberFormat="1" applyFont="1" applyFill="1" applyBorder="1" applyAlignment="1" applyProtection="1">
      <alignment horizontal="right"/>
      <protection/>
    </xf>
    <xf numFmtId="198" fontId="4" fillId="33" borderId="18" xfId="0" applyNumberFormat="1" applyFont="1" applyFill="1" applyBorder="1" applyAlignment="1" applyProtection="1">
      <alignment/>
      <protection locked="0"/>
    </xf>
    <xf numFmtId="197" fontId="4" fillId="33" borderId="18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right"/>
      <protection/>
    </xf>
    <xf numFmtId="197" fontId="5" fillId="33" borderId="0" xfId="0" applyNumberFormat="1" applyFont="1" applyFill="1" applyBorder="1" applyAlignment="1" applyProtection="1">
      <alignment horizontal="right"/>
      <protection/>
    </xf>
    <xf numFmtId="197" fontId="5" fillId="33" borderId="0" xfId="0" applyNumberFormat="1" applyFont="1" applyFill="1" applyBorder="1" applyAlignment="1" applyProtection="1">
      <alignment horizontal="right"/>
      <protection locked="0"/>
    </xf>
    <xf numFmtId="2" fontId="5" fillId="33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17" fontId="43" fillId="33" borderId="12" xfId="0" applyNumberFormat="1" applyFont="1" applyFill="1" applyBorder="1" applyAlignment="1" applyProtection="1">
      <alignment horizontal="center"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3" fontId="43" fillId="33" borderId="20" xfId="0" applyNumberFormat="1" applyFont="1" applyFill="1" applyBorder="1" applyAlignment="1" applyProtection="1">
      <alignment horizontal="center"/>
      <protection/>
    </xf>
    <xf numFmtId="197" fontId="43" fillId="33" borderId="20" xfId="0" applyNumberFormat="1" applyFont="1" applyFill="1" applyBorder="1" applyAlignment="1" applyProtection="1">
      <alignment horizontal="center"/>
      <protection/>
    </xf>
    <xf numFmtId="3" fontId="43" fillId="33" borderId="21" xfId="0" applyNumberFormat="1" applyFont="1" applyFill="1" applyBorder="1" applyAlignment="1" applyProtection="1">
      <alignment horizontal="center" vertical="center" wrapText="1"/>
      <protection/>
    </xf>
    <xf numFmtId="197" fontId="43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1" sqref="B81"/>
    </sheetView>
  </sheetViews>
  <sheetFormatPr defaultColWidth="9.140625" defaultRowHeight="12.75"/>
  <cols>
    <col min="1" max="1" width="3.57421875" style="9" customWidth="1"/>
    <col min="2" max="2" width="14.8515625" style="4" bestFit="1" customWidth="1"/>
    <col min="3" max="3" width="6.00390625" style="14" bestFit="1" customWidth="1"/>
    <col min="4" max="4" width="11.7109375" style="5" customWidth="1"/>
    <col min="5" max="5" width="6.00390625" style="14" bestFit="1" customWidth="1"/>
    <col min="6" max="6" width="11.7109375" style="5" customWidth="1"/>
    <col min="7" max="7" width="5.28125" style="14" bestFit="1" customWidth="1"/>
    <col min="8" max="8" width="11.7109375" style="5" customWidth="1"/>
    <col min="9" max="9" width="5.28125" style="14" bestFit="1" customWidth="1"/>
    <col min="10" max="10" width="10.7109375" style="5" customWidth="1"/>
    <col min="11" max="11" width="6.00390625" style="14" bestFit="1" customWidth="1"/>
    <col min="12" max="12" width="13.140625" style="5" bestFit="1" customWidth="1"/>
    <col min="13" max="13" width="4.00390625" style="6" hidden="1" customWidth="1"/>
    <col min="14" max="14" width="43.140625" style="33" hidden="1" customWidth="1"/>
    <col min="15" max="15" width="3.28125" style="6" hidden="1" customWidth="1"/>
    <col min="16" max="16" width="7.8515625" style="6" hidden="1" customWidth="1"/>
    <col min="17" max="17" width="5.421875" style="6" hidden="1" customWidth="1"/>
    <col min="18" max="18" width="10.28125" style="6" hidden="1" customWidth="1"/>
    <col min="19" max="19" width="4.00390625" style="6" hidden="1" customWidth="1"/>
    <col min="20" max="20" width="8.8515625" style="6" hidden="1" customWidth="1"/>
    <col min="21" max="21" width="5.421875" style="6" hidden="1" customWidth="1"/>
    <col min="22" max="22" width="10.28125" style="6" hidden="1" customWidth="1"/>
    <col min="23" max="23" width="4.00390625" style="6" hidden="1" customWidth="1"/>
    <col min="24" max="24" width="10.28125" style="6" hidden="1" customWidth="1"/>
    <col min="25" max="25" width="4.00390625" style="6" hidden="1" customWidth="1"/>
    <col min="26" max="26" width="8.8515625" style="6" hidden="1" customWidth="1"/>
    <col min="27" max="27" width="3.28125" style="6" hidden="1" customWidth="1"/>
    <col min="28" max="28" width="7.8515625" style="6" hidden="1" customWidth="1"/>
    <col min="29" max="29" width="4.00390625" style="6" hidden="1" customWidth="1"/>
    <col min="30" max="30" width="8.8515625" style="6" hidden="1" customWidth="1"/>
    <col min="31" max="31" width="3.28125" style="6" hidden="1" customWidth="1"/>
    <col min="32" max="32" width="7.8515625" style="6" hidden="1" customWidth="1"/>
    <col min="33" max="33" width="3.28125" style="6" hidden="1" customWidth="1"/>
    <col min="34" max="34" width="8.8515625" style="6" hidden="1" customWidth="1"/>
    <col min="35" max="35" width="3.28125" style="6" hidden="1" customWidth="1"/>
    <col min="36" max="36" width="6.57421875" style="6" hidden="1" customWidth="1"/>
    <col min="37" max="37" width="3.28125" style="6" hidden="1" customWidth="1"/>
    <col min="38" max="38" width="6.57421875" style="6" hidden="1" customWidth="1"/>
    <col min="39" max="39" width="3.28125" style="6" hidden="1" customWidth="1"/>
    <col min="40" max="40" width="7.8515625" style="6" hidden="1" customWidth="1"/>
    <col min="41" max="41" width="3.28125" style="6" hidden="1" customWidth="1"/>
    <col min="42" max="42" width="7.8515625" style="6" hidden="1" customWidth="1"/>
    <col min="43" max="43" width="4.00390625" style="6" hidden="1" customWidth="1"/>
    <col min="44" max="44" width="8.8515625" style="6" hidden="1" customWidth="1"/>
    <col min="45" max="45" width="5.421875" style="6" hidden="1" customWidth="1"/>
    <col min="46" max="46" width="8.8515625" style="6" hidden="1" customWidth="1"/>
    <col min="47" max="47" width="4.00390625" style="6" hidden="1" customWidth="1"/>
    <col min="48" max="48" width="7.8515625" style="6" hidden="1" customWidth="1"/>
    <col min="49" max="49" width="6.57421875" style="6" hidden="1" customWidth="1"/>
    <col min="50" max="50" width="8.8515625" style="6" hidden="1" customWidth="1"/>
    <col min="51" max="51" width="6.421875" style="6" bestFit="1" customWidth="1"/>
    <col min="52" max="52" width="12.7109375" style="6" bestFit="1" customWidth="1"/>
    <col min="53" max="16384" width="9.140625" style="6" customWidth="1"/>
  </cols>
  <sheetData>
    <row r="1" spans="1:14" s="56" customFormat="1" ht="12.75">
      <c r="A1" s="53"/>
      <c r="B1" s="72"/>
      <c r="C1" s="55"/>
      <c r="D1" s="54"/>
      <c r="E1" s="106" t="s">
        <v>62</v>
      </c>
      <c r="F1" s="106"/>
      <c r="G1" s="106"/>
      <c r="H1" s="106"/>
      <c r="I1" s="106"/>
      <c r="J1" s="106"/>
      <c r="K1" s="106"/>
      <c r="L1" s="106"/>
      <c r="N1" s="57"/>
    </row>
    <row r="2" spans="1:52" s="58" customFormat="1" ht="12.75">
      <c r="A2" s="97" t="s">
        <v>0</v>
      </c>
      <c r="B2" s="97" t="s">
        <v>1</v>
      </c>
      <c r="C2" s="102"/>
      <c r="D2" s="103"/>
      <c r="E2" s="103" t="s">
        <v>70</v>
      </c>
      <c r="F2" s="103"/>
      <c r="G2" s="103"/>
      <c r="H2" s="103"/>
      <c r="I2" s="103"/>
      <c r="J2" s="103"/>
      <c r="K2" s="103"/>
      <c r="L2" s="103"/>
      <c r="M2" s="50"/>
      <c r="N2" s="49" t="s">
        <v>69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8" customFormat="1" ht="38.25" customHeight="1">
      <c r="A3" s="98"/>
      <c r="B3" s="100"/>
      <c r="C3" s="104" t="s">
        <v>73</v>
      </c>
      <c r="D3" s="105"/>
      <c r="E3" s="104" t="s">
        <v>74</v>
      </c>
      <c r="F3" s="105"/>
      <c r="G3" s="104" t="s">
        <v>75</v>
      </c>
      <c r="H3" s="105"/>
      <c r="I3" s="104" t="s">
        <v>71</v>
      </c>
      <c r="J3" s="105"/>
      <c r="K3" s="104" t="s">
        <v>72</v>
      </c>
      <c r="L3" s="105"/>
      <c r="M3" s="95">
        <v>43009</v>
      </c>
      <c r="N3" s="96"/>
      <c r="O3" s="95">
        <v>43040</v>
      </c>
      <c r="P3" s="96"/>
      <c r="Q3" s="95">
        <v>43070</v>
      </c>
      <c r="R3" s="96"/>
      <c r="S3" s="95">
        <v>43101</v>
      </c>
      <c r="T3" s="96"/>
      <c r="U3" s="95">
        <v>43132</v>
      </c>
      <c r="V3" s="96"/>
      <c r="W3" s="95">
        <v>43160</v>
      </c>
      <c r="X3" s="96"/>
      <c r="Y3" s="95">
        <v>43191</v>
      </c>
      <c r="Z3" s="96"/>
      <c r="AA3" s="95">
        <v>43221</v>
      </c>
      <c r="AB3" s="96"/>
      <c r="AC3" s="95">
        <v>43252</v>
      </c>
      <c r="AD3" s="96"/>
      <c r="AE3" s="95">
        <v>43313</v>
      </c>
      <c r="AF3" s="96"/>
      <c r="AG3" s="95">
        <v>43435</v>
      </c>
      <c r="AH3" s="96"/>
      <c r="AI3" s="95">
        <v>43678</v>
      </c>
      <c r="AJ3" s="96"/>
      <c r="AK3" s="95">
        <v>43831</v>
      </c>
      <c r="AL3" s="96"/>
      <c r="AM3" s="95">
        <v>44228</v>
      </c>
      <c r="AN3" s="96"/>
      <c r="AO3" s="95">
        <v>44621</v>
      </c>
      <c r="AP3" s="96"/>
      <c r="AQ3" s="95">
        <v>44682</v>
      </c>
      <c r="AR3" s="96"/>
      <c r="AS3" s="95">
        <v>44958</v>
      </c>
      <c r="AT3" s="96"/>
      <c r="AU3" s="95">
        <v>44986</v>
      </c>
      <c r="AV3" s="96"/>
      <c r="AW3" s="95">
        <v>45017</v>
      </c>
      <c r="AX3" s="96"/>
      <c r="AY3" s="95" t="s">
        <v>66</v>
      </c>
      <c r="AZ3" s="96"/>
    </row>
    <row r="4" spans="1:52" s="58" customFormat="1" ht="12.75">
      <c r="A4" s="99"/>
      <c r="B4" s="101"/>
      <c r="C4" s="59" t="s">
        <v>64</v>
      </c>
      <c r="D4" s="60" t="s">
        <v>58</v>
      </c>
      <c r="E4" s="59" t="s">
        <v>64</v>
      </c>
      <c r="F4" s="60" t="s">
        <v>58</v>
      </c>
      <c r="G4" s="59" t="s">
        <v>64</v>
      </c>
      <c r="H4" s="60" t="s">
        <v>58</v>
      </c>
      <c r="I4" s="59" t="s">
        <v>64</v>
      </c>
      <c r="J4" s="60" t="s">
        <v>58</v>
      </c>
      <c r="K4" s="59" t="s">
        <v>64</v>
      </c>
      <c r="L4" s="60" t="s">
        <v>58</v>
      </c>
      <c r="M4" s="61" t="s">
        <v>67</v>
      </c>
      <c r="N4" s="62" t="s">
        <v>68</v>
      </c>
      <c r="O4" s="61" t="s">
        <v>67</v>
      </c>
      <c r="P4" s="62" t="s">
        <v>68</v>
      </c>
      <c r="Q4" s="61" t="s">
        <v>67</v>
      </c>
      <c r="R4" s="62" t="s">
        <v>68</v>
      </c>
      <c r="S4" s="61" t="s">
        <v>67</v>
      </c>
      <c r="T4" s="62" t="s">
        <v>68</v>
      </c>
      <c r="U4" s="61" t="s">
        <v>67</v>
      </c>
      <c r="V4" s="62" t="s">
        <v>68</v>
      </c>
      <c r="W4" s="61" t="s">
        <v>67</v>
      </c>
      <c r="X4" s="62" t="s">
        <v>68</v>
      </c>
      <c r="Y4" s="61" t="s">
        <v>67</v>
      </c>
      <c r="Z4" s="62" t="s">
        <v>68</v>
      </c>
      <c r="AA4" s="61" t="s">
        <v>67</v>
      </c>
      <c r="AB4" s="62" t="s">
        <v>68</v>
      </c>
      <c r="AC4" s="61" t="s">
        <v>67</v>
      </c>
      <c r="AD4" s="62" t="s">
        <v>68</v>
      </c>
      <c r="AE4" s="61" t="s">
        <v>67</v>
      </c>
      <c r="AF4" s="62" t="s">
        <v>68</v>
      </c>
      <c r="AG4" s="61" t="s">
        <v>67</v>
      </c>
      <c r="AH4" s="62" t="s">
        <v>68</v>
      </c>
      <c r="AI4" s="61" t="s">
        <v>67</v>
      </c>
      <c r="AJ4" s="62" t="s">
        <v>68</v>
      </c>
      <c r="AK4" s="61" t="s">
        <v>67</v>
      </c>
      <c r="AL4" s="62" t="s">
        <v>68</v>
      </c>
      <c r="AM4" s="61" t="s">
        <v>67</v>
      </c>
      <c r="AN4" s="62" t="s">
        <v>68</v>
      </c>
      <c r="AO4" s="61" t="s">
        <v>67</v>
      </c>
      <c r="AP4" s="62" t="s">
        <v>68</v>
      </c>
      <c r="AQ4" s="61" t="s">
        <v>67</v>
      </c>
      <c r="AR4" s="62" t="s">
        <v>68</v>
      </c>
      <c r="AS4" s="61" t="s">
        <v>67</v>
      </c>
      <c r="AT4" s="62" t="s">
        <v>68</v>
      </c>
      <c r="AU4" s="61" t="s">
        <v>67</v>
      </c>
      <c r="AV4" s="62" t="s">
        <v>68</v>
      </c>
      <c r="AW4" s="61" t="s">
        <v>67</v>
      </c>
      <c r="AX4" s="62" t="s">
        <v>68</v>
      </c>
      <c r="AY4" s="61" t="s">
        <v>67</v>
      </c>
      <c r="AZ4" s="62" t="s">
        <v>68</v>
      </c>
    </row>
    <row r="5" spans="1:52" ht="12.75" hidden="1">
      <c r="A5" s="17" t="s">
        <v>2</v>
      </c>
      <c r="B5" s="86" t="s">
        <v>3</v>
      </c>
      <c r="C5" s="18"/>
      <c r="D5" s="19"/>
      <c r="E5" s="18"/>
      <c r="F5" s="19"/>
      <c r="G5" s="18"/>
      <c r="H5" s="19"/>
      <c r="I5" s="18"/>
      <c r="J5" s="19"/>
      <c r="K5" s="20"/>
      <c r="L5" s="21"/>
      <c r="M5" s="34"/>
      <c r="N5" s="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2.75">
      <c r="A6" s="22">
        <v>1</v>
      </c>
      <c r="B6" s="87" t="s">
        <v>4</v>
      </c>
      <c r="C6" s="23">
        <v>1262</v>
      </c>
      <c r="D6" s="24">
        <v>131343.47</v>
      </c>
      <c r="E6" s="23">
        <v>5750</v>
      </c>
      <c r="F6" s="24">
        <v>2060347.3399999999</v>
      </c>
      <c r="G6" s="23">
        <v>27</v>
      </c>
      <c r="H6" s="24">
        <v>71216</v>
      </c>
      <c r="I6" s="23">
        <v>193</v>
      </c>
      <c r="J6" s="24">
        <v>31918.25</v>
      </c>
      <c r="K6" s="23">
        <v>7232</v>
      </c>
      <c r="L6" s="24">
        <v>2294825.06</v>
      </c>
      <c r="M6" s="36"/>
      <c r="N6" s="35"/>
      <c r="O6" s="34"/>
      <c r="P6" s="34"/>
      <c r="Q6" s="45">
        <v>16</v>
      </c>
      <c r="R6" s="46">
        <v>5697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45">
        <v>19</v>
      </c>
      <c r="AP6" s="46">
        <v>2833</v>
      </c>
      <c r="AQ6" s="34"/>
      <c r="AR6" s="34"/>
      <c r="AS6" s="34"/>
      <c r="AT6" s="34"/>
      <c r="AU6" s="34"/>
      <c r="AV6" s="34"/>
      <c r="AW6" s="34"/>
      <c r="AX6" s="34"/>
      <c r="AY6" s="36">
        <f aca="true" t="shared" si="0" ref="AY6:AZ9">+AS6+AQ6+AO6+AM6+AK6+AI6+AG6+AE6+AC6+AA6+Y6+W6+U6+S6+Q6+O6+M6+K6+AU6+AW6</f>
        <v>7267</v>
      </c>
      <c r="AZ6" s="37">
        <f t="shared" si="0"/>
        <v>2303355.06</v>
      </c>
    </row>
    <row r="7" spans="1:52" ht="12.75">
      <c r="A7" s="25">
        <v>2</v>
      </c>
      <c r="B7" s="52" t="s">
        <v>5</v>
      </c>
      <c r="C7" s="27">
        <v>0</v>
      </c>
      <c r="D7" s="28">
        <v>0</v>
      </c>
      <c r="E7" s="27">
        <v>441</v>
      </c>
      <c r="F7" s="28">
        <v>179787.52</v>
      </c>
      <c r="G7" s="27">
        <v>0</v>
      </c>
      <c r="H7" s="28">
        <v>0</v>
      </c>
      <c r="I7" s="27">
        <v>0</v>
      </c>
      <c r="J7" s="28">
        <v>0</v>
      </c>
      <c r="K7" s="27">
        <v>441</v>
      </c>
      <c r="L7" s="28">
        <v>179787.52</v>
      </c>
      <c r="M7" s="36"/>
      <c r="N7" s="35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6">
        <f t="shared" si="0"/>
        <v>441</v>
      </c>
      <c r="AZ7" s="37">
        <f t="shared" si="0"/>
        <v>179787.52</v>
      </c>
    </row>
    <row r="8" spans="1:52" ht="12.75">
      <c r="A8" s="25">
        <v>3</v>
      </c>
      <c r="B8" s="52" t="s">
        <v>6</v>
      </c>
      <c r="C8" s="27">
        <v>1601</v>
      </c>
      <c r="D8" s="28">
        <v>354505.22000000003</v>
      </c>
      <c r="E8" s="27">
        <v>1308</v>
      </c>
      <c r="F8" s="28">
        <v>608884.8099999999</v>
      </c>
      <c r="G8" s="27">
        <v>3</v>
      </c>
      <c r="H8" s="28">
        <v>1157.5</v>
      </c>
      <c r="I8" s="27">
        <v>6</v>
      </c>
      <c r="J8" s="28">
        <v>1170</v>
      </c>
      <c r="K8" s="27">
        <v>2918</v>
      </c>
      <c r="L8" s="28">
        <v>965717.53</v>
      </c>
      <c r="M8" s="36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6">
        <f t="shared" si="0"/>
        <v>2918</v>
      </c>
      <c r="AZ8" s="37">
        <f t="shared" si="0"/>
        <v>965717.53</v>
      </c>
    </row>
    <row r="9" spans="1:52" ht="12.75">
      <c r="A9" s="25">
        <v>4</v>
      </c>
      <c r="B9" s="52" t="s">
        <v>7</v>
      </c>
      <c r="C9" s="27">
        <v>3530</v>
      </c>
      <c r="D9" s="28">
        <v>523564.44999999995</v>
      </c>
      <c r="E9" s="27">
        <v>1507</v>
      </c>
      <c r="F9" s="28">
        <v>528809.06</v>
      </c>
      <c r="G9" s="27">
        <v>173</v>
      </c>
      <c r="H9" s="28">
        <v>1020144</v>
      </c>
      <c r="I9" s="27">
        <v>0</v>
      </c>
      <c r="J9" s="28">
        <v>0</v>
      </c>
      <c r="K9" s="27">
        <v>5210</v>
      </c>
      <c r="L9" s="28">
        <v>2072517.5099999998</v>
      </c>
      <c r="M9" s="36"/>
      <c r="N9" s="35"/>
      <c r="O9" s="47">
        <f>95-89</f>
        <v>6</v>
      </c>
      <c r="P9" s="46">
        <v>2438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6">
        <f t="shared" si="0"/>
        <v>5216</v>
      </c>
      <c r="AZ9" s="37">
        <f t="shared" si="0"/>
        <v>2074955.5099999998</v>
      </c>
    </row>
    <row r="10" spans="1:52" s="5" customFormat="1" ht="12.75" hidden="1">
      <c r="A10" s="25"/>
      <c r="B10" s="88" t="s">
        <v>8</v>
      </c>
      <c r="C10" s="27">
        <v>6393</v>
      </c>
      <c r="D10" s="29">
        <v>1009413.14</v>
      </c>
      <c r="E10" s="27">
        <v>9006</v>
      </c>
      <c r="F10" s="29">
        <v>3377828.73</v>
      </c>
      <c r="G10" s="27">
        <v>203</v>
      </c>
      <c r="H10" s="29">
        <v>1092517.5</v>
      </c>
      <c r="I10" s="27">
        <v>199</v>
      </c>
      <c r="J10" s="29">
        <v>33088.25</v>
      </c>
      <c r="K10" s="27">
        <v>15801</v>
      </c>
      <c r="L10" s="29">
        <v>5512847.62</v>
      </c>
      <c r="M10" s="38"/>
      <c r="N10" s="3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12.75" hidden="1">
      <c r="A11" s="25" t="s">
        <v>2</v>
      </c>
      <c r="B11" s="89" t="s">
        <v>9</v>
      </c>
      <c r="C11" s="27"/>
      <c r="D11" s="29"/>
      <c r="E11" s="27"/>
      <c r="F11" s="29"/>
      <c r="G11" s="27"/>
      <c r="H11" s="29"/>
      <c r="I11" s="27"/>
      <c r="J11" s="29"/>
      <c r="K11" s="27"/>
      <c r="L11" s="29"/>
      <c r="M11" s="34"/>
      <c r="N11" s="35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</row>
    <row r="12" spans="1:52" ht="12.75">
      <c r="A12" s="25">
        <v>5</v>
      </c>
      <c r="B12" s="52" t="s">
        <v>10</v>
      </c>
      <c r="C12" s="27">
        <v>3014</v>
      </c>
      <c r="D12" s="28">
        <v>134852.17</v>
      </c>
      <c r="E12" s="27">
        <v>6166</v>
      </c>
      <c r="F12" s="28">
        <v>510633.10000000003</v>
      </c>
      <c r="G12" s="27">
        <v>18</v>
      </c>
      <c r="H12" s="28">
        <v>136202.4</v>
      </c>
      <c r="I12" s="27">
        <v>47</v>
      </c>
      <c r="J12" s="28">
        <v>2840.5</v>
      </c>
      <c r="K12" s="27">
        <v>9245</v>
      </c>
      <c r="L12" s="28">
        <v>784528.17</v>
      </c>
      <c r="M12" s="36"/>
      <c r="N12" s="35"/>
      <c r="O12" s="34"/>
      <c r="P12" s="34"/>
      <c r="Q12" s="45">
        <v>5</v>
      </c>
      <c r="R12" s="46">
        <v>28746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45">
        <v>11</v>
      </c>
      <c r="AH12" s="46">
        <v>12586.6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>
        <f aca="true" t="shared" si="1" ref="AY12:AZ14">+AS12+AQ12+AO12+AM12+AK12+AI12+AG12+AE12+AC12+AA12+Y12+W12+U12+S12+Q12+O12+M12+K12+AU12+AW12</f>
        <v>9261</v>
      </c>
      <c r="AZ12" s="37">
        <f t="shared" si="1"/>
        <v>825860.77</v>
      </c>
    </row>
    <row r="13" spans="1:52" ht="12.75">
      <c r="A13" s="25">
        <v>6</v>
      </c>
      <c r="B13" s="52" t="s">
        <v>12</v>
      </c>
      <c r="C13" s="27">
        <v>0</v>
      </c>
      <c r="D13" s="28">
        <v>0</v>
      </c>
      <c r="E13" s="27">
        <v>0</v>
      </c>
      <c r="F13" s="28">
        <v>0</v>
      </c>
      <c r="G13" s="27">
        <v>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36"/>
      <c r="N13" s="35"/>
      <c r="O13" s="34"/>
      <c r="P13" s="34"/>
      <c r="Q13" s="45">
        <v>167</v>
      </c>
      <c r="R13" s="46">
        <v>29012.03</v>
      </c>
      <c r="S13" s="34"/>
      <c r="T13" s="34"/>
      <c r="U13" s="45">
        <v>166</v>
      </c>
      <c r="V13" s="46">
        <v>39389</v>
      </c>
      <c r="W13" s="45">
        <v>163</v>
      </c>
      <c r="X13" s="46">
        <v>25589</v>
      </c>
      <c r="Y13" s="34"/>
      <c r="Z13" s="34"/>
      <c r="AA13" s="34"/>
      <c r="AB13" s="34"/>
      <c r="AC13" s="45">
        <v>137</v>
      </c>
      <c r="AD13" s="46">
        <v>22967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45">
        <v>236</v>
      </c>
      <c r="AR13" s="46">
        <v>11172</v>
      </c>
      <c r="AS13" s="34"/>
      <c r="AT13" s="34"/>
      <c r="AU13" s="34">
        <v>415</v>
      </c>
      <c r="AV13" s="34">
        <v>5577</v>
      </c>
      <c r="AW13" s="34"/>
      <c r="AX13" s="34"/>
      <c r="AY13" s="36">
        <f t="shared" si="1"/>
        <v>1284</v>
      </c>
      <c r="AZ13" s="37">
        <f t="shared" si="1"/>
        <v>133706.03</v>
      </c>
    </row>
    <row r="14" spans="1:52" ht="12.75">
      <c r="A14" s="25">
        <v>7</v>
      </c>
      <c r="B14" s="52" t="s">
        <v>11</v>
      </c>
      <c r="C14" s="27">
        <v>0</v>
      </c>
      <c r="D14" s="28">
        <v>0</v>
      </c>
      <c r="E14" s="27">
        <v>696</v>
      </c>
      <c r="F14" s="28">
        <v>289565.78</v>
      </c>
      <c r="G14" s="27">
        <v>0</v>
      </c>
      <c r="H14" s="28">
        <v>0</v>
      </c>
      <c r="I14" s="27">
        <v>2</v>
      </c>
      <c r="J14" s="28">
        <v>80</v>
      </c>
      <c r="K14" s="27">
        <v>698</v>
      </c>
      <c r="L14" s="28">
        <v>289645.78</v>
      </c>
      <c r="M14" s="36"/>
      <c r="N14" s="35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6">
        <f t="shared" si="1"/>
        <v>698</v>
      </c>
      <c r="AZ14" s="37">
        <f t="shared" si="1"/>
        <v>289645.78</v>
      </c>
    </row>
    <row r="15" spans="1:52" s="5" customFormat="1" ht="12.75" hidden="1">
      <c r="A15" s="25"/>
      <c r="B15" s="88" t="s">
        <v>8</v>
      </c>
      <c r="C15" s="27">
        <v>3014</v>
      </c>
      <c r="D15" s="40">
        <v>134852.17</v>
      </c>
      <c r="E15" s="27">
        <v>6862</v>
      </c>
      <c r="F15" s="40">
        <v>800198.8800000001</v>
      </c>
      <c r="G15" s="27">
        <v>18</v>
      </c>
      <c r="H15" s="40">
        <v>136202.4</v>
      </c>
      <c r="I15" s="27">
        <v>49</v>
      </c>
      <c r="J15" s="40">
        <v>2920.5</v>
      </c>
      <c r="K15" s="27">
        <v>9943</v>
      </c>
      <c r="L15" s="40">
        <v>1074173.9500000002</v>
      </c>
      <c r="M15" s="38"/>
      <c r="N15" s="39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2.75" hidden="1">
      <c r="A16" s="25" t="s">
        <v>13</v>
      </c>
      <c r="B16" s="52" t="s">
        <v>14</v>
      </c>
      <c r="C16" s="27"/>
      <c r="D16" s="29"/>
      <c r="E16" s="27"/>
      <c r="F16" s="29"/>
      <c r="G16" s="27"/>
      <c r="H16" s="29"/>
      <c r="I16" s="27"/>
      <c r="J16" s="29"/>
      <c r="K16" s="27"/>
      <c r="L16" s="29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ht="12.75">
      <c r="A17" s="25">
        <v>8</v>
      </c>
      <c r="B17" s="52" t="s">
        <v>15</v>
      </c>
      <c r="C17" s="27">
        <v>0</v>
      </c>
      <c r="D17" s="28">
        <v>0</v>
      </c>
      <c r="E17" s="27">
        <v>1305</v>
      </c>
      <c r="F17" s="28">
        <v>281505</v>
      </c>
      <c r="G17" s="27">
        <v>0</v>
      </c>
      <c r="H17" s="28">
        <v>0</v>
      </c>
      <c r="I17" s="27">
        <v>0</v>
      </c>
      <c r="J17" s="28">
        <v>0</v>
      </c>
      <c r="K17" s="27">
        <v>1305</v>
      </c>
      <c r="L17" s="28">
        <v>281505</v>
      </c>
      <c r="M17" s="36"/>
      <c r="N17" s="35"/>
      <c r="O17" s="34"/>
      <c r="P17" s="34"/>
      <c r="Q17" s="45"/>
      <c r="R17" s="4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6">
        <f>+AS17+AQ17+AO17+AM17+AK17+AI17+AG17+AE17+AC17+AA17+Y17+W17+U17+S17+Q17+O17+M17+K17+AU17+AW17</f>
        <v>1305</v>
      </c>
      <c r="AZ17" s="37">
        <f>+AT17+AR17+AP17+AN17+AL17+AJ17+AH17+AF17+AD17+AB17+Z17+X17+V17+T17+R17+P17+N17+L17+AV17+AX17</f>
        <v>281505</v>
      </c>
    </row>
    <row r="18" spans="1:52" s="5" customFormat="1" ht="12.75" hidden="1">
      <c r="A18" s="25"/>
      <c r="B18" s="88" t="s">
        <v>8</v>
      </c>
      <c r="C18" s="27">
        <v>0</v>
      </c>
      <c r="D18" s="29">
        <v>0</v>
      </c>
      <c r="E18" s="27">
        <v>1305</v>
      </c>
      <c r="F18" s="29">
        <v>281505</v>
      </c>
      <c r="G18" s="27">
        <v>0</v>
      </c>
      <c r="H18" s="29">
        <v>0</v>
      </c>
      <c r="I18" s="27">
        <v>0</v>
      </c>
      <c r="J18" s="29">
        <v>0</v>
      </c>
      <c r="K18" s="27">
        <v>1305</v>
      </c>
      <c r="L18" s="29">
        <v>281505</v>
      </c>
      <c r="M18" s="38"/>
      <c r="N18" s="3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2.75" hidden="1">
      <c r="A19" s="25" t="s">
        <v>2</v>
      </c>
      <c r="B19" s="89" t="s">
        <v>19</v>
      </c>
      <c r="C19" s="27"/>
      <c r="D19" s="29"/>
      <c r="E19" s="27"/>
      <c r="F19" s="29"/>
      <c r="G19" s="27"/>
      <c r="H19" s="29"/>
      <c r="I19" s="27"/>
      <c r="J19" s="29"/>
      <c r="K19" s="27"/>
      <c r="L19" s="29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2.75">
      <c r="A20" s="25">
        <v>9</v>
      </c>
      <c r="B20" s="52" t="s">
        <v>20</v>
      </c>
      <c r="C20" s="27">
        <v>294</v>
      </c>
      <c r="D20" s="28">
        <v>11707.4</v>
      </c>
      <c r="E20" s="27">
        <v>102</v>
      </c>
      <c r="F20" s="28">
        <v>69241.7</v>
      </c>
      <c r="G20" s="27">
        <v>7</v>
      </c>
      <c r="H20" s="28">
        <v>24410</v>
      </c>
      <c r="I20" s="27">
        <v>19</v>
      </c>
      <c r="J20" s="28">
        <v>610</v>
      </c>
      <c r="K20" s="27">
        <v>422</v>
      </c>
      <c r="L20" s="28">
        <v>105969.09999999999</v>
      </c>
      <c r="M20" s="36"/>
      <c r="N20" s="35"/>
      <c r="O20" s="34"/>
      <c r="P20" s="34"/>
      <c r="Q20" s="45">
        <f>51+109+48</f>
        <v>208</v>
      </c>
      <c r="R20" s="46">
        <f>100.22+212.86+188.36</f>
        <v>501.44000000000005</v>
      </c>
      <c r="S20" s="45">
        <v>22</v>
      </c>
      <c r="T20" s="46">
        <v>74.06</v>
      </c>
      <c r="U20" s="34"/>
      <c r="V20" s="34"/>
      <c r="W20" s="34"/>
      <c r="X20" s="34"/>
      <c r="Y20" s="45">
        <v>35</v>
      </c>
      <c r="Z20" s="46">
        <v>163.49</v>
      </c>
      <c r="AA20" s="46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6">
        <f aca="true" t="shared" si="2" ref="AY20:AZ22">+AS20+AQ20+AO20+AM20+AK20+AI20+AG20+AE20+AC20+AA20+Y20+W20+U20+S20+Q20+O20+M20+K20+AU20+AW20</f>
        <v>687</v>
      </c>
      <c r="AZ20" s="37">
        <f t="shared" si="2"/>
        <v>106708.09</v>
      </c>
    </row>
    <row r="21" spans="1:52" ht="12.75">
      <c r="A21" s="25">
        <v>10</v>
      </c>
      <c r="B21" s="52" t="s">
        <v>21</v>
      </c>
      <c r="C21" s="27">
        <v>65</v>
      </c>
      <c r="D21" s="28">
        <v>1874.39</v>
      </c>
      <c r="E21" s="27">
        <v>846</v>
      </c>
      <c r="F21" s="28">
        <v>35029.23</v>
      </c>
      <c r="G21" s="27">
        <v>2</v>
      </c>
      <c r="H21" s="28">
        <v>630</v>
      </c>
      <c r="I21" s="27">
        <v>1</v>
      </c>
      <c r="J21" s="28">
        <v>45</v>
      </c>
      <c r="K21" s="27">
        <v>914</v>
      </c>
      <c r="L21" s="28">
        <v>37578.62</v>
      </c>
      <c r="M21" s="36"/>
      <c r="N21" s="35"/>
      <c r="O21" s="34"/>
      <c r="P21" s="34"/>
      <c r="Q21" s="45">
        <v>22</v>
      </c>
      <c r="R21" s="46">
        <v>7062</v>
      </c>
      <c r="S21" s="45">
        <v>20</v>
      </c>
      <c r="T21" s="46">
        <v>7498</v>
      </c>
      <c r="U21" s="34"/>
      <c r="V21" s="34"/>
      <c r="W21" s="34"/>
      <c r="X21" s="34"/>
      <c r="Y21" s="45">
        <v>21</v>
      </c>
      <c r="Z21" s="46">
        <v>8201</v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6">
        <f t="shared" si="2"/>
        <v>977</v>
      </c>
      <c r="AZ21" s="37">
        <f t="shared" si="2"/>
        <v>60339.62</v>
      </c>
    </row>
    <row r="22" spans="1:52" ht="12.75">
      <c r="A22" s="25">
        <v>11</v>
      </c>
      <c r="B22" s="52" t="s">
        <v>59</v>
      </c>
      <c r="C22" s="27">
        <v>114</v>
      </c>
      <c r="D22" s="28">
        <v>26005.45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7">
        <v>114</v>
      </c>
      <c r="L22" s="28">
        <v>26005.45</v>
      </c>
      <c r="M22" s="36"/>
      <c r="N22" s="35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6">
        <f t="shared" si="2"/>
        <v>114</v>
      </c>
      <c r="AZ22" s="37">
        <f t="shared" si="2"/>
        <v>26005.45</v>
      </c>
    </row>
    <row r="23" spans="1:52" s="5" customFormat="1" ht="12.75" hidden="1">
      <c r="A23" s="25"/>
      <c r="B23" s="88" t="s">
        <v>8</v>
      </c>
      <c r="C23" s="27">
        <v>473</v>
      </c>
      <c r="D23" s="29">
        <v>39587.24</v>
      </c>
      <c r="E23" s="27">
        <v>948</v>
      </c>
      <c r="F23" s="29">
        <v>104270.93</v>
      </c>
      <c r="G23" s="27">
        <v>9</v>
      </c>
      <c r="H23" s="29">
        <v>25040</v>
      </c>
      <c r="I23" s="27">
        <v>20</v>
      </c>
      <c r="J23" s="29">
        <v>655</v>
      </c>
      <c r="K23" s="27">
        <v>1450</v>
      </c>
      <c r="L23" s="29">
        <v>169553.17</v>
      </c>
      <c r="M23" s="38"/>
      <c r="N23" s="3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12.75" hidden="1">
      <c r="A24" s="25" t="s">
        <v>2</v>
      </c>
      <c r="B24" s="89" t="s">
        <v>16</v>
      </c>
      <c r="C24" s="27"/>
      <c r="D24" s="29"/>
      <c r="E24" s="27"/>
      <c r="F24" s="29"/>
      <c r="G24" s="27"/>
      <c r="H24" s="29"/>
      <c r="I24" s="27"/>
      <c r="J24" s="29"/>
      <c r="K24" s="27"/>
      <c r="L24" s="29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ht="12.75">
      <c r="A25" s="25">
        <v>12</v>
      </c>
      <c r="B25" s="52" t="s">
        <v>17</v>
      </c>
      <c r="C25" s="27">
        <v>171</v>
      </c>
      <c r="D25" s="28">
        <v>2546.57</v>
      </c>
      <c r="E25" s="27">
        <v>1760</v>
      </c>
      <c r="F25" s="28">
        <v>43956.17</v>
      </c>
      <c r="G25" s="27">
        <v>0</v>
      </c>
      <c r="H25" s="28">
        <v>0</v>
      </c>
      <c r="I25" s="27">
        <v>0</v>
      </c>
      <c r="J25" s="28">
        <v>0</v>
      </c>
      <c r="K25" s="27">
        <v>1931</v>
      </c>
      <c r="L25" s="28">
        <v>46502.74</v>
      </c>
      <c r="M25" s="36"/>
      <c r="N25" s="35"/>
      <c r="O25" s="34"/>
      <c r="P25" s="34"/>
      <c r="Q25" s="45">
        <v>108</v>
      </c>
      <c r="R25" s="46">
        <v>19054.35</v>
      </c>
      <c r="S25" s="45">
        <v>38</v>
      </c>
      <c r="T25" s="46">
        <v>4978</v>
      </c>
      <c r="U25" s="45">
        <v>145</v>
      </c>
      <c r="V25" s="46">
        <v>20918.12</v>
      </c>
      <c r="W25" s="45">
        <v>55</v>
      </c>
      <c r="X25" s="46">
        <v>7491</v>
      </c>
      <c r="Y25" s="45">
        <v>19</v>
      </c>
      <c r="Z25" s="46">
        <v>4261.8</v>
      </c>
      <c r="AA25" s="46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6">
        <f>+AS25+AQ25+AO25+AM25+AK25+AI25+AG25+AE25+AC25+AA25+Y25+W25+U25+S25+Q25+O25+M25+K25+AU25+AW25</f>
        <v>2296</v>
      </c>
      <c r="AZ25" s="37">
        <f>+AT25+AR25+AP25+AN25+AL25+AJ25+AH25+AF25+AD25+AB25+Z25+X25+V25+T25+R25+P25+N25+L25+AV25+AX25</f>
        <v>103206.01</v>
      </c>
    </row>
    <row r="26" spans="1:52" ht="12.75">
      <c r="A26" s="30">
        <v>13</v>
      </c>
      <c r="B26" s="90" t="s">
        <v>18</v>
      </c>
      <c r="C26" s="31">
        <v>0</v>
      </c>
      <c r="D26" s="32">
        <v>0</v>
      </c>
      <c r="E26" s="31">
        <v>398</v>
      </c>
      <c r="F26" s="32">
        <v>16191.45</v>
      </c>
      <c r="G26" s="31">
        <v>0</v>
      </c>
      <c r="H26" s="32">
        <v>0</v>
      </c>
      <c r="I26" s="31">
        <v>0</v>
      </c>
      <c r="J26" s="32">
        <v>0</v>
      </c>
      <c r="K26" s="31">
        <v>398</v>
      </c>
      <c r="L26" s="32">
        <v>16191.45</v>
      </c>
      <c r="M26" s="36">
        <v>440</v>
      </c>
      <c r="N26" s="35">
        <v>17189.76</v>
      </c>
      <c r="O26" s="34"/>
      <c r="P26" s="34"/>
      <c r="Q26" s="34"/>
      <c r="R26" s="34"/>
      <c r="S26" s="34"/>
      <c r="T26" s="34"/>
      <c r="U26" s="45">
        <v>616</v>
      </c>
      <c r="V26" s="46">
        <v>66395.22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6">
        <f>+AS26+AQ26+AO26+AM26+AK26+AI26+AG26+AE26+AC26+AA26+Y26+W26+U26+S26+Q26+O26+M26+K26+AU26+AW26</f>
        <v>1454</v>
      </c>
      <c r="AZ26" s="37">
        <f>+AT26+AR26+AP26+AN26+AL26+AJ26+AH26+AF26+AD26+AB26+Z26+X26+V26+T26+R26+P26+N26+L26+AV26+AX26</f>
        <v>99776.43</v>
      </c>
    </row>
    <row r="27" spans="1:52" s="5" customFormat="1" ht="12.75" hidden="1">
      <c r="A27" s="17"/>
      <c r="B27" s="91" t="s">
        <v>8</v>
      </c>
      <c r="C27" s="31">
        <v>171</v>
      </c>
      <c r="D27" s="41">
        <v>2546.57</v>
      </c>
      <c r="E27" s="31">
        <v>2158</v>
      </c>
      <c r="F27" s="41">
        <v>60147.619999999995</v>
      </c>
      <c r="G27" s="31">
        <v>0</v>
      </c>
      <c r="H27" s="41">
        <v>0</v>
      </c>
      <c r="I27" s="31">
        <v>0</v>
      </c>
      <c r="J27" s="41">
        <v>0</v>
      </c>
      <c r="K27" s="31">
        <v>2329</v>
      </c>
      <c r="L27" s="41">
        <v>62694.19</v>
      </c>
      <c r="M27" s="38"/>
      <c r="N27" s="39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s="5" customFormat="1" ht="12.75">
      <c r="A28" s="42"/>
      <c r="B28" s="51" t="s">
        <v>22</v>
      </c>
      <c r="C28" s="43">
        <v>10051</v>
      </c>
      <c r="D28" s="44">
        <v>1186399.12</v>
      </c>
      <c r="E28" s="43">
        <v>20279</v>
      </c>
      <c r="F28" s="44">
        <v>4623951.16</v>
      </c>
      <c r="G28" s="43">
        <v>230</v>
      </c>
      <c r="H28" s="44">
        <v>1253759.9</v>
      </c>
      <c r="I28" s="43">
        <v>268</v>
      </c>
      <c r="J28" s="44">
        <v>36663.75</v>
      </c>
      <c r="K28" s="43">
        <v>30828</v>
      </c>
      <c r="L28" s="44">
        <v>7100773.93</v>
      </c>
      <c r="M28" s="36"/>
      <c r="N28" s="3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36"/>
      <c r="AZ28" s="37"/>
    </row>
    <row r="29" spans="1:52" ht="12.75">
      <c r="A29" s="22">
        <v>14</v>
      </c>
      <c r="B29" s="87" t="s">
        <v>23</v>
      </c>
      <c r="C29" s="23">
        <v>614</v>
      </c>
      <c r="D29" s="24">
        <v>36955.51</v>
      </c>
      <c r="E29" s="23">
        <v>2329</v>
      </c>
      <c r="F29" s="24">
        <v>429980.52</v>
      </c>
      <c r="G29" s="23">
        <v>0</v>
      </c>
      <c r="H29" s="24">
        <v>10546.03</v>
      </c>
      <c r="I29" s="23">
        <v>112</v>
      </c>
      <c r="J29" s="24">
        <v>3891.5</v>
      </c>
      <c r="K29" s="23">
        <v>3055</v>
      </c>
      <c r="L29" s="24">
        <v>481373.56000000006</v>
      </c>
      <c r="M29" s="36"/>
      <c r="N29" s="35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6">
        <f>+AS29+AQ29+AO29+AM29+AK29+AI29+AG29+AE29+AC29+AA29+Y29+W29+U29+S29+Q29+O29+M29+K29+AU29+AW29</f>
        <v>3055</v>
      </c>
      <c r="AZ29" s="37">
        <f>+AT29+AR29+AP29+AN29+AL29+AJ29+AH29+AF29+AD29+AB29+Z29+X29+V29+T29+R29+P29+N29+L29+AV29+AX29</f>
        <v>481373.56000000006</v>
      </c>
    </row>
    <row r="30" spans="1:52" ht="12.75">
      <c r="A30" s="25">
        <v>15</v>
      </c>
      <c r="B30" s="52" t="s">
        <v>24</v>
      </c>
      <c r="C30" s="27">
        <v>1125</v>
      </c>
      <c r="D30" s="28">
        <v>20477.51</v>
      </c>
      <c r="E30" s="27">
        <v>593</v>
      </c>
      <c r="F30" s="28">
        <v>30031.48</v>
      </c>
      <c r="G30" s="27">
        <v>0</v>
      </c>
      <c r="H30" s="28">
        <v>0</v>
      </c>
      <c r="I30" s="27">
        <v>0</v>
      </c>
      <c r="J30" s="28">
        <v>0</v>
      </c>
      <c r="K30" s="27">
        <v>1718</v>
      </c>
      <c r="L30" s="28">
        <v>50508.99</v>
      </c>
      <c r="M30" s="36"/>
      <c r="N30" s="35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6">
        <f>+AS30+AQ30+AO30+AM30+AK30+AI30+AG30+AE30+AC30+AA30+Y30+W30+U30+S30+Q30+O30+M30+K30+AU30+AW30</f>
        <v>1718</v>
      </c>
      <c r="AZ30" s="37">
        <f>+AT30+AR30+AP30+AN30+AL30+AJ30+AH30+AF30+AD30+AB30+Z30+X30+V30+T30+R30+P30+N30+L30+AV30+AX30</f>
        <v>50508.99</v>
      </c>
    </row>
    <row r="31" spans="1:52" s="5" customFormat="1" ht="12.75" hidden="1">
      <c r="A31" s="25"/>
      <c r="B31" s="88" t="s">
        <v>8</v>
      </c>
      <c r="C31" s="27">
        <v>1739</v>
      </c>
      <c r="D31" s="29">
        <v>57433.020000000004</v>
      </c>
      <c r="E31" s="27">
        <v>2922</v>
      </c>
      <c r="F31" s="29">
        <v>460012</v>
      </c>
      <c r="G31" s="27">
        <v>0</v>
      </c>
      <c r="H31" s="29">
        <v>10546.03</v>
      </c>
      <c r="I31" s="27">
        <v>112</v>
      </c>
      <c r="J31" s="29">
        <v>3891.5</v>
      </c>
      <c r="K31" s="27">
        <v>4773</v>
      </c>
      <c r="L31" s="29">
        <v>531882.55</v>
      </c>
      <c r="M31" s="38"/>
      <c r="N31" s="39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12.75" hidden="1">
      <c r="A32" s="25" t="s">
        <v>2</v>
      </c>
      <c r="B32" s="89" t="s">
        <v>25</v>
      </c>
      <c r="C32" s="27"/>
      <c r="D32" s="29"/>
      <c r="E32" s="27"/>
      <c r="F32" s="29"/>
      <c r="G32" s="27"/>
      <c r="H32" s="29"/>
      <c r="I32" s="27"/>
      <c r="J32" s="29"/>
      <c r="K32" s="27"/>
      <c r="L32" s="29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ht="12.75">
      <c r="A33" s="25"/>
      <c r="B33" s="52" t="s">
        <v>65</v>
      </c>
      <c r="C33" s="27">
        <v>0</v>
      </c>
      <c r="D33" s="28">
        <v>0</v>
      </c>
      <c r="E33" s="27">
        <v>0</v>
      </c>
      <c r="F33" s="28">
        <v>0</v>
      </c>
      <c r="G33" s="27">
        <v>0</v>
      </c>
      <c r="H33" s="28">
        <v>0</v>
      </c>
      <c r="I33" s="27">
        <v>0</v>
      </c>
      <c r="J33" s="28">
        <v>0</v>
      </c>
      <c r="K33" s="27">
        <v>0</v>
      </c>
      <c r="L33" s="28">
        <v>0</v>
      </c>
      <c r="M33" s="34"/>
      <c r="N33" s="35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45">
        <v>4</v>
      </c>
      <c r="AF33" s="46">
        <v>822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6">
        <f>+AS33+AQ33+AO33+AM33+AK33+AI33+AG33+AE33+AC33+AA33+Y33+W33+U33+S33+Q33+O33+M33+K33+AU33+AW33</f>
        <v>4</v>
      </c>
      <c r="AZ33" s="37">
        <f>+AT33+AR33+AP33+AN33+AL33+AJ33+AH33+AF33+AD33+AB33+Z33+X33+V33+T33+R33+P33+N33+L33+AV33+AX33</f>
        <v>822</v>
      </c>
    </row>
    <row r="34" spans="1:52" ht="12.75">
      <c r="A34" s="25">
        <v>16</v>
      </c>
      <c r="B34" s="52" t="s">
        <v>26</v>
      </c>
      <c r="C34" s="27">
        <v>1196</v>
      </c>
      <c r="D34" s="28">
        <v>26514.65</v>
      </c>
      <c r="E34" s="27">
        <v>1965</v>
      </c>
      <c r="F34" s="28">
        <v>31098</v>
      </c>
      <c r="G34" s="27">
        <v>0</v>
      </c>
      <c r="H34" s="28">
        <v>0</v>
      </c>
      <c r="I34" s="27">
        <v>4</v>
      </c>
      <c r="J34" s="28">
        <v>235</v>
      </c>
      <c r="K34" s="27">
        <v>3165</v>
      </c>
      <c r="L34" s="28">
        <v>57847.65</v>
      </c>
      <c r="M34" s="36"/>
      <c r="N34" s="35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5">
        <v>13</v>
      </c>
      <c r="Z34" s="46">
        <v>146.54</v>
      </c>
      <c r="AA34" s="34"/>
      <c r="AB34" s="34"/>
      <c r="AC34" s="34"/>
      <c r="AD34" s="34"/>
      <c r="AE34" s="45"/>
      <c r="AF34" s="46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6">
        <f>+AS34+AQ34+AO34+AM34+AK34+AI34+AG34+AE34+AC34+AA34+Y34+W34+U34+S34+Q34+O34+M34+K34+AU34+AW34</f>
        <v>3178</v>
      </c>
      <c r="AZ34" s="37">
        <f>+AT34+AR34+AP34+AN34+AL34+AJ34+AH34+AF34+AD34+AB34+Z34+X34+V34+T34+R34+P34+N34+L34+AV34+AX34</f>
        <v>57994.19</v>
      </c>
    </row>
    <row r="35" spans="1:52" s="5" customFormat="1" ht="12.75" hidden="1">
      <c r="A35" s="25"/>
      <c r="B35" s="88" t="s">
        <v>8</v>
      </c>
      <c r="C35" s="27">
        <v>1196</v>
      </c>
      <c r="D35" s="29">
        <v>26514.65</v>
      </c>
      <c r="E35" s="27">
        <v>1965</v>
      </c>
      <c r="F35" s="29">
        <v>31098</v>
      </c>
      <c r="G35" s="27">
        <v>0</v>
      </c>
      <c r="H35" s="29">
        <v>0</v>
      </c>
      <c r="I35" s="27">
        <v>4</v>
      </c>
      <c r="J35" s="29">
        <v>235</v>
      </c>
      <c r="K35" s="27">
        <v>3165</v>
      </c>
      <c r="L35" s="29">
        <v>57847.65</v>
      </c>
      <c r="M35" s="38"/>
      <c r="N35" s="39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12.75" hidden="1">
      <c r="A36" s="25" t="s">
        <v>2</v>
      </c>
      <c r="B36" s="89" t="s">
        <v>27</v>
      </c>
      <c r="C36" s="27"/>
      <c r="D36" s="29"/>
      <c r="E36" s="27"/>
      <c r="F36" s="29"/>
      <c r="G36" s="27"/>
      <c r="H36" s="29"/>
      <c r="I36" s="27"/>
      <c r="J36" s="29"/>
      <c r="K36" s="27"/>
      <c r="L36" s="29"/>
      <c r="M36" s="34"/>
      <c r="N36" s="35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ht="12.75">
      <c r="A37" s="25">
        <v>17</v>
      </c>
      <c r="B37" s="52" t="s">
        <v>28</v>
      </c>
      <c r="C37" s="27">
        <v>1046</v>
      </c>
      <c r="D37" s="28">
        <v>88603.9</v>
      </c>
      <c r="E37" s="27">
        <v>585</v>
      </c>
      <c r="F37" s="28">
        <v>10987.64</v>
      </c>
      <c r="G37" s="27">
        <v>0</v>
      </c>
      <c r="H37" s="28">
        <v>0</v>
      </c>
      <c r="I37" s="27">
        <v>82</v>
      </c>
      <c r="J37" s="28">
        <v>7645</v>
      </c>
      <c r="K37" s="27">
        <v>1713</v>
      </c>
      <c r="L37" s="28">
        <v>107236.54</v>
      </c>
      <c r="M37" s="36"/>
      <c r="N37" s="35"/>
      <c r="O37" s="34"/>
      <c r="P37" s="34"/>
      <c r="Q37" s="45">
        <v>61</v>
      </c>
      <c r="R37" s="46">
        <v>24945</v>
      </c>
      <c r="S37" s="45">
        <v>105</v>
      </c>
      <c r="T37" s="46">
        <v>19046</v>
      </c>
      <c r="U37" s="45">
        <v>125</v>
      </c>
      <c r="V37" s="46">
        <v>122412</v>
      </c>
      <c r="W37" s="45">
        <v>44</v>
      </c>
      <c r="X37" s="46">
        <v>37977</v>
      </c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5">
        <v>1733</v>
      </c>
      <c r="AT37" s="46">
        <v>12859.18</v>
      </c>
      <c r="AU37" s="46"/>
      <c r="AV37" s="46"/>
      <c r="AW37" s="46">
        <v>120</v>
      </c>
      <c r="AX37" s="46">
        <v>48895</v>
      </c>
      <c r="AY37" s="36">
        <f aca="true" t="shared" si="3" ref="AY37:AZ42">+AS37+AQ37+AO37+AM37+AK37+AI37+AG37+AE37+AC37+AA37+Y37+W37+U37+S37+Q37+O37+M37+K37+AU37+AW37</f>
        <v>3901</v>
      </c>
      <c r="AZ37" s="37">
        <f t="shared" si="3"/>
        <v>373370.72</v>
      </c>
    </row>
    <row r="38" spans="1:52" ht="12.75">
      <c r="A38" s="25">
        <v>18</v>
      </c>
      <c r="B38" s="52" t="s">
        <v>32</v>
      </c>
      <c r="C38" s="27">
        <v>1389</v>
      </c>
      <c r="D38" s="28">
        <v>8728.08</v>
      </c>
      <c r="E38" s="27">
        <v>661</v>
      </c>
      <c r="F38" s="28">
        <v>8671.17</v>
      </c>
      <c r="G38" s="27">
        <v>0</v>
      </c>
      <c r="H38" s="28">
        <v>0</v>
      </c>
      <c r="I38" s="27">
        <v>99</v>
      </c>
      <c r="J38" s="28">
        <v>5517</v>
      </c>
      <c r="K38" s="27">
        <v>2149</v>
      </c>
      <c r="L38" s="28">
        <v>22916.25</v>
      </c>
      <c r="M38" s="36"/>
      <c r="N38" s="35"/>
      <c r="O38" s="34"/>
      <c r="P38" s="34"/>
      <c r="Q38" s="45">
        <v>25</v>
      </c>
      <c r="R38" s="46">
        <v>2148</v>
      </c>
      <c r="S38" s="45">
        <v>18</v>
      </c>
      <c r="T38" s="46">
        <v>650</v>
      </c>
      <c r="U38" s="45">
        <v>11</v>
      </c>
      <c r="V38" s="46">
        <v>410</v>
      </c>
      <c r="W38" s="34"/>
      <c r="X38" s="34"/>
      <c r="Y38" s="45">
        <v>8</v>
      </c>
      <c r="Z38" s="46">
        <v>157</v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6">
        <f t="shared" si="3"/>
        <v>2211</v>
      </c>
      <c r="AZ38" s="37">
        <f t="shared" si="3"/>
        <v>26281.25</v>
      </c>
    </row>
    <row r="39" spans="1:52" ht="12.75">
      <c r="A39" s="25">
        <v>19</v>
      </c>
      <c r="B39" s="52" t="s">
        <v>33</v>
      </c>
      <c r="C39" s="27">
        <v>100</v>
      </c>
      <c r="D39" s="28">
        <v>2332.31</v>
      </c>
      <c r="E39" s="27">
        <v>690</v>
      </c>
      <c r="F39" s="28">
        <v>25542.56</v>
      </c>
      <c r="G39" s="27">
        <v>0</v>
      </c>
      <c r="H39" s="28">
        <v>0</v>
      </c>
      <c r="I39" s="27">
        <v>83</v>
      </c>
      <c r="J39" s="28">
        <v>4054</v>
      </c>
      <c r="K39" s="27">
        <v>873</v>
      </c>
      <c r="L39" s="28">
        <v>31928.870000000003</v>
      </c>
      <c r="M39" s="36"/>
      <c r="N39" s="35"/>
      <c r="O39" s="34"/>
      <c r="P39" s="34"/>
      <c r="Q39" s="45">
        <f>8+14</f>
        <v>22</v>
      </c>
      <c r="R39" s="46">
        <f>1874+3061</f>
        <v>4935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6">
        <f t="shared" si="3"/>
        <v>895</v>
      </c>
      <c r="AZ39" s="37">
        <f t="shared" si="3"/>
        <v>36863.87</v>
      </c>
    </row>
    <row r="40" spans="1:52" ht="12.75">
      <c r="A40" s="25">
        <v>20</v>
      </c>
      <c r="B40" s="52" t="s">
        <v>29</v>
      </c>
      <c r="C40" s="27">
        <v>0</v>
      </c>
      <c r="D40" s="28">
        <v>0</v>
      </c>
      <c r="E40" s="27">
        <v>0</v>
      </c>
      <c r="F40" s="28">
        <v>0</v>
      </c>
      <c r="G40" s="27">
        <v>0</v>
      </c>
      <c r="H40" s="28">
        <v>0</v>
      </c>
      <c r="I40" s="27">
        <v>20</v>
      </c>
      <c r="J40" s="28">
        <v>572</v>
      </c>
      <c r="K40" s="27">
        <v>20</v>
      </c>
      <c r="L40" s="28">
        <v>572</v>
      </c>
      <c r="M40" s="36"/>
      <c r="N40" s="35"/>
      <c r="O40" s="34"/>
      <c r="P40" s="34"/>
      <c r="Q40" s="45"/>
      <c r="R40" s="4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6">
        <f t="shared" si="3"/>
        <v>20</v>
      </c>
      <c r="AZ40" s="37">
        <f t="shared" si="3"/>
        <v>572</v>
      </c>
    </row>
    <row r="41" spans="1:52" ht="12.75">
      <c r="A41" s="25">
        <v>21</v>
      </c>
      <c r="B41" s="52" t="s">
        <v>31</v>
      </c>
      <c r="C41" s="27">
        <v>101</v>
      </c>
      <c r="D41" s="28">
        <v>1180.1</v>
      </c>
      <c r="E41" s="27">
        <v>129</v>
      </c>
      <c r="F41" s="28">
        <v>1100.75</v>
      </c>
      <c r="G41" s="27">
        <v>0</v>
      </c>
      <c r="H41" s="28">
        <v>0</v>
      </c>
      <c r="I41" s="27">
        <v>3</v>
      </c>
      <c r="J41" s="28">
        <v>200</v>
      </c>
      <c r="K41" s="27">
        <v>233</v>
      </c>
      <c r="L41" s="28">
        <v>2480.85</v>
      </c>
      <c r="M41" s="36"/>
      <c r="N41" s="35"/>
      <c r="O41" s="34"/>
      <c r="P41" s="34"/>
      <c r="Q41" s="45">
        <v>16</v>
      </c>
      <c r="R41" s="46">
        <v>18146</v>
      </c>
      <c r="S41" s="34"/>
      <c r="T41" s="34"/>
      <c r="U41" s="34"/>
      <c r="V41" s="34"/>
      <c r="W41" s="45">
        <v>24</v>
      </c>
      <c r="X41" s="46">
        <v>24704</v>
      </c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6">
        <f t="shared" si="3"/>
        <v>273</v>
      </c>
      <c r="AZ41" s="37">
        <f t="shared" si="3"/>
        <v>45330.85</v>
      </c>
    </row>
    <row r="42" spans="1:52" ht="12.75">
      <c r="A42" s="25">
        <v>22</v>
      </c>
      <c r="B42" s="52" t="s">
        <v>30</v>
      </c>
      <c r="C42" s="27">
        <v>0</v>
      </c>
      <c r="D42" s="28">
        <v>0</v>
      </c>
      <c r="E42" s="27">
        <v>278</v>
      </c>
      <c r="F42" s="28">
        <v>5827.67</v>
      </c>
      <c r="G42" s="27">
        <v>0</v>
      </c>
      <c r="H42" s="28">
        <v>0</v>
      </c>
      <c r="I42" s="27">
        <v>0</v>
      </c>
      <c r="J42" s="28">
        <v>0</v>
      </c>
      <c r="K42" s="27">
        <v>278</v>
      </c>
      <c r="L42" s="28">
        <v>5827.67</v>
      </c>
      <c r="M42" s="36"/>
      <c r="N42" s="35"/>
      <c r="O42" s="47">
        <v>89</v>
      </c>
      <c r="P42" s="46">
        <v>4886.59</v>
      </c>
      <c r="Q42" s="34"/>
      <c r="R42" s="34"/>
      <c r="S42" s="45">
        <v>17</v>
      </c>
      <c r="T42" s="48">
        <v>12901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45">
        <v>10</v>
      </c>
      <c r="AH42" s="46">
        <v>1954</v>
      </c>
      <c r="AI42" s="34"/>
      <c r="AJ42" s="34"/>
      <c r="AK42" s="45">
        <v>19</v>
      </c>
      <c r="AL42" s="46">
        <v>456</v>
      </c>
      <c r="AM42" s="34"/>
      <c r="AN42" s="34"/>
      <c r="AO42" s="34"/>
      <c r="AP42" s="34"/>
      <c r="AQ42" s="34"/>
      <c r="AR42" s="34"/>
      <c r="AS42" s="34"/>
      <c r="AT42" s="34"/>
      <c r="AU42" s="34">
        <v>5</v>
      </c>
      <c r="AV42" s="34">
        <v>2900</v>
      </c>
      <c r="AW42" s="34"/>
      <c r="AX42" s="34"/>
      <c r="AY42" s="36">
        <f t="shared" si="3"/>
        <v>418</v>
      </c>
      <c r="AZ42" s="37">
        <f t="shared" si="3"/>
        <v>28925.260000000002</v>
      </c>
    </row>
    <row r="43" spans="1:52" s="5" customFormat="1" ht="12.75" hidden="1">
      <c r="A43" s="25"/>
      <c r="B43" s="88" t="s">
        <v>8</v>
      </c>
      <c r="C43" s="27">
        <v>2636</v>
      </c>
      <c r="D43" s="29">
        <v>100844.39</v>
      </c>
      <c r="E43" s="27">
        <v>2343</v>
      </c>
      <c r="F43" s="29">
        <v>52129.78999999999</v>
      </c>
      <c r="G43" s="27">
        <v>0</v>
      </c>
      <c r="H43" s="29">
        <v>0</v>
      </c>
      <c r="I43" s="27">
        <v>287</v>
      </c>
      <c r="J43" s="29">
        <v>17988</v>
      </c>
      <c r="K43" s="27">
        <v>5266</v>
      </c>
      <c r="L43" s="29">
        <v>170962.18000000002</v>
      </c>
      <c r="M43" s="38"/>
      <c r="N43" s="39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12.75" hidden="1">
      <c r="A44" s="25" t="s">
        <v>2</v>
      </c>
      <c r="B44" s="89" t="s">
        <v>34</v>
      </c>
      <c r="C44" s="27"/>
      <c r="D44" s="29"/>
      <c r="E44" s="27"/>
      <c r="F44" s="29"/>
      <c r="G44" s="27"/>
      <c r="H44" s="29"/>
      <c r="I44" s="27"/>
      <c r="J44" s="29"/>
      <c r="K44" s="27"/>
      <c r="L44" s="29"/>
      <c r="M44" s="36"/>
      <c r="N44" s="35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25">
        <v>23</v>
      </c>
      <c r="B45" s="52" t="s">
        <v>35</v>
      </c>
      <c r="C45" s="27">
        <v>100</v>
      </c>
      <c r="D45" s="28">
        <v>3130.03</v>
      </c>
      <c r="E45" s="27">
        <v>2042</v>
      </c>
      <c r="F45" s="28">
        <v>47012.42</v>
      </c>
      <c r="G45" s="27">
        <v>0</v>
      </c>
      <c r="H45" s="28">
        <v>0</v>
      </c>
      <c r="I45" s="27">
        <v>0</v>
      </c>
      <c r="J45" s="28">
        <v>0</v>
      </c>
      <c r="K45" s="27">
        <v>2142</v>
      </c>
      <c r="L45" s="28">
        <v>50142.45</v>
      </c>
      <c r="M45" s="36"/>
      <c r="N45" s="35"/>
      <c r="O45" s="34"/>
      <c r="P45" s="34"/>
      <c r="Q45" s="45">
        <v>222</v>
      </c>
      <c r="R45" s="46">
        <v>25521.98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6">
        <f>+AS45+AQ45+AO45+AM45+AK45+AI45+AG45+AE45+AC45+AA45+Y45+W45+U45+S45+Q45+O45+M45+K45+AU45+AW45</f>
        <v>2364</v>
      </c>
      <c r="AZ45" s="37">
        <f>+AT45+AR45+AP45+AN45+AL45+AJ45+AH45+AF45+AD45+AB45+Z45+X45+V45+T45+R45+P45+N45+L45+AV45+AX45</f>
        <v>75664.43</v>
      </c>
    </row>
    <row r="46" spans="1:52" s="5" customFormat="1" ht="12.75" hidden="1">
      <c r="A46" s="25"/>
      <c r="B46" s="88" t="s">
        <v>8</v>
      </c>
      <c r="C46" s="27">
        <v>100</v>
      </c>
      <c r="D46" s="29">
        <v>3130.03</v>
      </c>
      <c r="E46" s="27">
        <v>2042</v>
      </c>
      <c r="F46" s="29">
        <v>47012.42</v>
      </c>
      <c r="G46" s="27">
        <v>0</v>
      </c>
      <c r="H46" s="29">
        <v>0</v>
      </c>
      <c r="I46" s="27">
        <v>0</v>
      </c>
      <c r="J46" s="29">
        <v>0</v>
      </c>
      <c r="K46" s="27">
        <v>2142</v>
      </c>
      <c r="L46" s="29">
        <v>50142.45</v>
      </c>
      <c r="M46" s="38"/>
      <c r="N46" s="39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 hidden="1">
      <c r="A47" s="25" t="s">
        <v>2</v>
      </c>
      <c r="B47" s="89" t="s">
        <v>36</v>
      </c>
      <c r="C47" s="27"/>
      <c r="D47" s="29"/>
      <c r="E47" s="27"/>
      <c r="F47" s="29"/>
      <c r="G47" s="27"/>
      <c r="H47" s="29"/>
      <c r="I47" s="27"/>
      <c r="J47" s="29"/>
      <c r="K47" s="27"/>
      <c r="L47" s="29"/>
      <c r="M47" s="36"/>
      <c r="N47" s="35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12.75">
      <c r="A48" s="25">
        <v>24</v>
      </c>
      <c r="B48" s="52" t="s">
        <v>37</v>
      </c>
      <c r="C48" s="27">
        <v>477</v>
      </c>
      <c r="D48" s="28">
        <v>7596.45</v>
      </c>
      <c r="E48" s="27">
        <v>2023</v>
      </c>
      <c r="F48" s="28">
        <v>141929.21000000002</v>
      </c>
      <c r="G48" s="27">
        <v>11</v>
      </c>
      <c r="H48" s="28">
        <v>43.75</v>
      </c>
      <c r="I48" s="27">
        <v>3</v>
      </c>
      <c r="J48" s="28">
        <v>29</v>
      </c>
      <c r="K48" s="27">
        <v>2514</v>
      </c>
      <c r="L48" s="28">
        <v>149598.41</v>
      </c>
      <c r="M48" s="36"/>
      <c r="N48" s="35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6">
        <f>+AS48+AQ48+AO48+AM48+AK48+AI48+AG48+AE48+AC48+AA48+Y48+W48+U48+S48+Q48+O48+M48+K48+AU48+AW48</f>
        <v>2514</v>
      </c>
      <c r="AZ48" s="37">
        <f>+AT48+AR48+AP48+AN48+AL48+AJ48+AH48+AF48+AD48+AB48+Z48+X48+V48+T48+R48+P48+N48+L48+AV48+AX48</f>
        <v>149598.41</v>
      </c>
    </row>
    <row r="49" spans="1:52" ht="12.75">
      <c r="A49" s="30">
        <v>25</v>
      </c>
      <c r="B49" s="90" t="s">
        <v>38</v>
      </c>
      <c r="C49" s="31">
        <v>324</v>
      </c>
      <c r="D49" s="32">
        <v>27692.190000000002</v>
      </c>
      <c r="E49" s="31">
        <v>1075</v>
      </c>
      <c r="F49" s="32">
        <v>139690.43</v>
      </c>
      <c r="G49" s="31">
        <v>0</v>
      </c>
      <c r="H49" s="32">
        <v>0</v>
      </c>
      <c r="I49" s="31">
        <v>6</v>
      </c>
      <c r="J49" s="32">
        <v>410</v>
      </c>
      <c r="K49" s="31">
        <v>1405</v>
      </c>
      <c r="L49" s="32">
        <v>167792.62</v>
      </c>
      <c r="M49" s="36"/>
      <c r="N49" s="35"/>
      <c r="O49" s="34"/>
      <c r="P49" s="34"/>
      <c r="Q49" s="34"/>
      <c r="R49" s="34"/>
      <c r="S49" s="45">
        <v>68</v>
      </c>
      <c r="T49" s="48">
        <v>12313.31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6">
        <f>+AS49+AQ49+AO49+AM49+AK49+AI49+AG49+AE49+AC49+AA49+Y49+W49+U49+S49+Q49+O49+M49+K49+AU49+AW49</f>
        <v>1473</v>
      </c>
      <c r="AZ49" s="37">
        <f>+AT49+AR49+AP49+AN49+AL49+AJ49+AH49+AF49+AD49+AB49+Z49+X49+V49+T49+R49+P49+N49+L49+AV49+AX49</f>
        <v>180105.93</v>
      </c>
    </row>
    <row r="50" spans="1:52" s="5" customFormat="1" ht="12.75" hidden="1">
      <c r="A50" s="17"/>
      <c r="B50" s="91" t="s">
        <v>8</v>
      </c>
      <c r="C50" s="31">
        <v>801</v>
      </c>
      <c r="D50" s="41">
        <v>35288.64</v>
      </c>
      <c r="E50" s="31">
        <v>3098</v>
      </c>
      <c r="F50" s="41">
        <v>281619.64</v>
      </c>
      <c r="G50" s="31">
        <v>11</v>
      </c>
      <c r="H50" s="41">
        <v>43.75</v>
      </c>
      <c r="I50" s="31">
        <v>9</v>
      </c>
      <c r="J50" s="41">
        <v>439</v>
      </c>
      <c r="K50" s="31">
        <v>3919</v>
      </c>
      <c r="L50" s="41">
        <v>317391.03</v>
      </c>
      <c r="M50" s="38"/>
      <c r="N50" s="3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5" customFormat="1" ht="12.75">
      <c r="A51" s="42"/>
      <c r="B51" s="51" t="s">
        <v>22</v>
      </c>
      <c r="C51" s="43">
        <v>6472</v>
      </c>
      <c r="D51" s="44">
        <v>223210.72999999998</v>
      </c>
      <c r="E51" s="43">
        <v>12370</v>
      </c>
      <c r="F51" s="44">
        <v>871871.85</v>
      </c>
      <c r="G51" s="43">
        <v>11</v>
      </c>
      <c r="H51" s="44">
        <v>10589.78</v>
      </c>
      <c r="I51" s="43">
        <v>412</v>
      </c>
      <c r="J51" s="44">
        <v>22553.5</v>
      </c>
      <c r="K51" s="43">
        <v>19265</v>
      </c>
      <c r="L51" s="44">
        <v>1128225.86</v>
      </c>
      <c r="M51" s="38"/>
      <c r="N51" s="3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6"/>
      <c r="AZ51" s="37"/>
    </row>
    <row r="52" spans="1:52" ht="12.75" hidden="1">
      <c r="A52" s="17" t="s">
        <v>2</v>
      </c>
      <c r="B52" s="86" t="s">
        <v>39</v>
      </c>
      <c r="C52" s="18"/>
      <c r="D52" s="19"/>
      <c r="E52" s="18"/>
      <c r="F52" s="19"/>
      <c r="G52" s="18"/>
      <c r="H52" s="19"/>
      <c r="I52" s="18"/>
      <c r="J52" s="19"/>
      <c r="K52" s="18"/>
      <c r="L52" s="19"/>
      <c r="M52" s="34"/>
      <c r="N52" s="35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1:52" ht="12.75">
      <c r="A53" s="22">
        <v>26</v>
      </c>
      <c r="B53" s="87" t="s">
        <v>40</v>
      </c>
      <c r="C53" s="23">
        <v>809</v>
      </c>
      <c r="D53" s="24">
        <v>18483.64</v>
      </c>
      <c r="E53" s="23">
        <v>1816</v>
      </c>
      <c r="F53" s="24">
        <v>11387.820000000007</v>
      </c>
      <c r="G53" s="23">
        <v>6</v>
      </c>
      <c r="H53" s="24">
        <v>35805</v>
      </c>
      <c r="I53" s="23">
        <v>0</v>
      </c>
      <c r="J53" s="24">
        <v>0</v>
      </c>
      <c r="K53" s="23">
        <v>2631</v>
      </c>
      <c r="L53" s="24">
        <v>65676.46</v>
      </c>
      <c r="M53" s="36"/>
      <c r="N53" s="35"/>
      <c r="O53" s="34"/>
      <c r="P53" s="34"/>
      <c r="Q53" s="45">
        <f>173+61</f>
        <v>234</v>
      </c>
      <c r="R53" s="46">
        <f>11708.49+82274.7</f>
        <v>93983.19</v>
      </c>
      <c r="S53" s="34"/>
      <c r="T53" s="34"/>
      <c r="U53" s="45">
        <v>483</v>
      </c>
      <c r="V53" s="46">
        <v>258620</v>
      </c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6">
        <f>+AS53+AQ53+AO53+AM53+AK53+AI53+AG53+AE53+AC53+AA53+Y53+W53+U53+S53+Q53+O53+M53+K53+AU53+AW53</f>
        <v>3348</v>
      </c>
      <c r="AZ53" s="37">
        <f>+AT53+AR53+AP53+AN53+AL53+AJ53+AH53+AF53+AD53+AB53+Z53+X53+V53+T53+R53+P53+N53+L53+AV53+AX53</f>
        <v>418279.65</v>
      </c>
    </row>
    <row r="54" spans="1:52" ht="12.75">
      <c r="A54" s="25">
        <v>27</v>
      </c>
      <c r="B54" s="52" t="s">
        <v>60</v>
      </c>
      <c r="C54" s="27">
        <v>0</v>
      </c>
      <c r="D54" s="28">
        <v>0</v>
      </c>
      <c r="E54" s="27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7">
        <v>0</v>
      </c>
      <c r="L54" s="28">
        <v>0</v>
      </c>
      <c r="M54" s="36"/>
      <c r="N54" s="35"/>
      <c r="O54" s="34"/>
      <c r="P54" s="34"/>
      <c r="Q54" s="45"/>
      <c r="R54" s="4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6">
        <f>+AS54+AQ54+AO54+AM54+AK54+AI54+AG54+AE54+AC54+AA54+Y54+W54+U54+S54+Q54+O54+M54+K54+AU54+AW54</f>
        <v>0</v>
      </c>
      <c r="AZ54" s="37">
        <f>+AT54+AR54+AP54+AN54+AL54+AJ54+AH54+AF54+AD54+AB54+Z54+X54+V54+T54+R54+P54+N54+L54+AV54+AX54</f>
        <v>0</v>
      </c>
    </row>
    <row r="55" spans="1:52" s="5" customFormat="1" ht="12.75" hidden="1">
      <c r="A55" s="25"/>
      <c r="B55" s="88" t="s">
        <v>8</v>
      </c>
      <c r="C55" s="27">
        <v>809</v>
      </c>
      <c r="D55" s="29">
        <v>18483.64</v>
      </c>
      <c r="E55" s="27">
        <v>1816</v>
      </c>
      <c r="F55" s="29">
        <v>11387.820000000007</v>
      </c>
      <c r="G55" s="27">
        <v>6</v>
      </c>
      <c r="H55" s="29">
        <v>35805</v>
      </c>
      <c r="I55" s="27">
        <v>0</v>
      </c>
      <c r="J55" s="29">
        <v>0</v>
      </c>
      <c r="K55" s="27">
        <v>2631</v>
      </c>
      <c r="L55" s="29">
        <v>65676.46</v>
      </c>
      <c r="M55" s="38"/>
      <c r="N55" s="3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12.75" hidden="1">
      <c r="A56" s="25" t="s">
        <v>2</v>
      </c>
      <c r="B56" s="89" t="s">
        <v>43</v>
      </c>
      <c r="C56" s="27"/>
      <c r="D56" s="29"/>
      <c r="E56" s="27"/>
      <c r="F56" s="29"/>
      <c r="G56" s="27"/>
      <c r="H56" s="29"/>
      <c r="I56" s="27"/>
      <c r="J56" s="29"/>
      <c r="K56" s="27"/>
      <c r="L56" s="29"/>
      <c r="M56" s="34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ht="12.75">
      <c r="A57" s="25">
        <v>28</v>
      </c>
      <c r="B57" s="52" t="s">
        <v>44</v>
      </c>
      <c r="C57" s="27">
        <v>307</v>
      </c>
      <c r="D57" s="28">
        <v>20045.65</v>
      </c>
      <c r="E57" s="27">
        <v>3287</v>
      </c>
      <c r="F57" s="28">
        <v>331110.95</v>
      </c>
      <c r="G57" s="27">
        <v>0</v>
      </c>
      <c r="H57" s="28">
        <v>0</v>
      </c>
      <c r="I57" s="27">
        <v>113</v>
      </c>
      <c r="J57" s="28">
        <v>1366.25</v>
      </c>
      <c r="K57" s="27">
        <v>3707</v>
      </c>
      <c r="L57" s="28">
        <v>352522.85000000003</v>
      </c>
      <c r="M57" s="36"/>
      <c r="N57" s="35"/>
      <c r="O57" s="34"/>
      <c r="P57" s="34"/>
      <c r="Q57" s="45">
        <v>21</v>
      </c>
      <c r="R57" s="46">
        <v>4355</v>
      </c>
      <c r="S57" s="34"/>
      <c r="T57" s="34"/>
      <c r="U57" s="45">
        <v>18</v>
      </c>
      <c r="V57" s="46">
        <v>5665</v>
      </c>
      <c r="W57" s="45">
        <v>18</v>
      </c>
      <c r="X57" s="46">
        <v>6430</v>
      </c>
      <c r="Y57" s="45">
        <v>15</v>
      </c>
      <c r="Z57" s="46">
        <v>7468</v>
      </c>
      <c r="AA57" s="45">
        <v>14</v>
      </c>
      <c r="AB57" s="46">
        <v>3128</v>
      </c>
      <c r="AC57" s="34"/>
      <c r="AD57" s="34"/>
      <c r="AE57" s="45">
        <v>12</v>
      </c>
      <c r="AF57" s="46">
        <v>6780</v>
      </c>
      <c r="AG57" s="45">
        <v>4</v>
      </c>
      <c r="AH57" s="46">
        <v>2950</v>
      </c>
      <c r="AI57" s="34"/>
      <c r="AJ57" s="34"/>
      <c r="AK57" s="34"/>
      <c r="AL57" s="34"/>
      <c r="AM57" s="45">
        <v>38</v>
      </c>
      <c r="AN57" s="46">
        <v>2629</v>
      </c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6">
        <f>+AS57+AQ57+AO57+AM57+AK57+AI57+AG57+AE57+AC57+AA57+Y57+W57+U57+S57+Q57+O57+M57+K57+AU57+AW57</f>
        <v>3847</v>
      </c>
      <c r="AZ57" s="37">
        <f>+AT57+AR57+AP57+AN57+AL57+AJ57+AH57+AF57+AD57+AB57+Z57+X57+V57+T57+R57+P57+N57+L57+AV57+AX57</f>
        <v>391927.85000000003</v>
      </c>
    </row>
    <row r="58" spans="1:52" s="5" customFormat="1" ht="12.75" hidden="1">
      <c r="A58" s="25"/>
      <c r="B58" s="88" t="s">
        <v>8</v>
      </c>
      <c r="C58" s="27">
        <v>307</v>
      </c>
      <c r="D58" s="29">
        <v>20045.65</v>
      </c>
      <c r="E58" s="27">
        <v>3287</v>
      </c>
      <c r="F58" s="29">
        <v>331110.95</v>
      </c>
      <c r="G58" s="27">
        <v>0</v>
      </c>
      <c r="H58" s="29">
        <v>0</v>
      </c>
      <c r="I58" s="27">
        <v>113</v>
      </c>
      <c r="J58" s="29">
        <v>1366.25</v>
      </c>
      <c r="K58" s="27">
        <v>3707</v>
      </c>
      <c r="L58" s="29">
        <v>352522.85000000003</v>
      </c>
      <c r="M58" s="38"/>
      <c r="N58" s="39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hidden="1">
      <c r="A59" s="25" t="s">
        <v>2</v>
      </c>
      <c r="B59" s="89" t="s">
        <v>45</v>
      </c>
      <c r="C59" s="27"/>
      <c r="D59" s="29"/>
      <c r="E59" s="27"/>
      <c r="F59" s="29"/>
      <c r="G59" s="27"/>
      <c r="H59" s="29"/>
      <c r="I59" s="27"/>
      <c r="J59" s="29"/>
      <c r="K59" s="27"/>
      <c r="L59" s="29"/>
      <c r="M59" s="34"/>
      <c r="N59" s="3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ht="12.75">
      <c r="A60" s="25">
        <v>29</v>
      </c>
      <c r="B60" s="52" t="s">
        <v>46</v>
      </c>
      <c r="C60" s="27">
        <v>132</v>
      </c>
      <c r="D60" s="28">
        <v>8804.79</v>
      </c>
      <c r="E60" s="27">
        <v>0</v>
      </c>
      <c r="F60" s="28">
        <v>0</v>
      </c>
      <c r="G60" s="27">
        <v>0</v>
      </c>
      <c r="H60" s="28">
        <v>0</v>
      </c>
      <c r="I60" s="27">
        <v>1</v>
      </c>
      <c r="J60" s="28">
        <v>2138</v>
      </c>
      <c r="K60" s="27">
        <v>133</v>
      </c>
      <c r="L60" s="28">
        <v>10942.79</v>
      </c>
      <c r="M60" s="36"/>
      <c r="N60" s="3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6">
        <f aca="true" t="shared" si="4" ref="AY60:AZ63">+AS60+AQ60+AO60+AM60+AK60+AI60+AG60+AE60+AC60+AA60+Y60+W60+U60+S60+Q60+O60+M60+K60+AU60+AW60</f>
        <v>133</v>
      </c>
      <c r="AZ60" s="37">
        <f t="shared" si="4"/>
        <v>10942.79</v>
      </c>
    </row>
    <row r="61" spans="1:52" ht="12.75">
      <c r="A61" s="25">
        <v>30</v>
      </c>
      <c r="B61" s="52" t="s">
        <v>49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169</v>
      </c>
      <c r="J61" s="28">
        <v>648470.49</v>
      </c>
      <c r="K61" s="27">
        <v>169</v>
      </c>
      <c r="L61" s="28">
        <v>648470.49</v>
      </c>
      <c r="M61" s="36"/>
      <c r="N61" s="3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6">
        <f t="shared" si="4"/>
        <v>169</v>
      </c>
      <c r="AZ61" s="37">
        <f t="shared" si="4"/>
        <v>648470.49</v>
      </c>
    </row>
    <row r="62" spans="1:52" ht="12.75">
      <c r="A62" s="25">
        <v>31</v>
      </c>
      <c r="B62" s="52" t="s">
        <v>47</v>
      </c>
      <c r="C62" s="27">
        <v>0</v>
      </c>
      <c r="D62" s="28">
        <v>0</v>
      </c>
      <c r="E62" s="27">
        <v>0</v>
      </c>
      <c r="F62" s="28">
        <v>0</v>
      </c>
      <c r="G62" s="27">
        <v>6</v>
      </c>
      <c r="H62" s="28">
        <v>6901</v>
      </c>
      <c r="I62" s="27">
        <v>0</v>
      </c>
      <c r="J62" s="28">
        <v>0</v>
      </c>
      <c r="K62" s="27">
        <v>6</v>
      </c>
      <c r="L62" s="28">
        <v>6900.999999999998</v>
      </c>
      <c r="M62" s="36"/>
      <c r="N62" s="3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6">
        <f t="shared" si="4"/>
        <v>6</v>
      </c>
      <c r="AZ62" s="37">
        <f t="shared" si="4"/>
        <v>6900.999999999998</v>
      </c>
    </row>
    <row r="63" spans="1:52" ht="12.75">
      <c r="A63" s="25">
        <v>32</v>
      </c>
      <c r="B63" s="52" t="s">
        <v>48</v>
      </c>
      <c r="C63" s="27">
        <v>166</v>
      </c>
      <c r="D63" s="28">
        <v>60498.35</v>
      </c>
      <c r="E63" s="27">
        <v>273</v>
      </c>
      <c r="F63" s="28">
        <v>75994.06000000001</v>
      </c>
      <c r="G63" s="27">
        <v>0</v>
      </c>
      <c r="H63" s="28">
        <v>0</v>
      </c>
      <c r="I63" s="27">
        <v>15</v>
      </c>
      <c r="J63" s="28">
        <v>33674</v>
      </c>
      <c r="K63" s="27">
        <v>454</v>
      </c>
      <c r="L63" s="28">
        <v>170166.41</v>
      </c>
      <c r="M63" s="36"/>
      <c r="N63" s="3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6">
        <f t="shared" si="4"/>
        <v>454</v>
      </c>
      <c r="AZ63" s="37">
        <f t="shared" si="4"/>
        <v>170166.41</v>
      </c>
    </row>
    <row r="64" spans="1:52" s="5" customFormat="1" ht="12.75" hidden="1">
      <c r="A64" s="25"/>
      <c r="B64" s="88" t="s">
        <v>8</v>
      </c>
      <c r="C64" s="27">
        <v>298</v>
      </c>
      <c r="D64" s="29">
        <v>69303.14</v>
      </c>
      <c r="E64" s="27">
        <v>273</v>
      </c>
      <c r="F64" s="29">
        <v>75994.06000000001</v>
      </c>
      <c r="G64" s="27">
        <v>6</v>
      </c>
      <c r="H64" s="29">
        <v>6901</v>
      </c>
      <c r="I64" s="27">
        <v>185</v>
      </c>
      <c r="J64" s="29">
        <v>684282.49</v>
      </c>
      <c r="K64" s="27">
        <v>762</v>
      </c>
      <c r="L64" s="29">
        <v>836480.6900000001</v>
      </c>
      <c r="M64" s="38"/>
      <c r="N64" s="39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12.75" hidden="1">
      <c r="A65" s="25" t="s">
        <v>2</v>
      </c>
      <c r="B65" s="89" t="s">
        <v>41</v>
      </c>
      <c r="C65" s="27"/>
      <c r="D65" s="29"/>
      <c r="E65" s="27"/>
      <c r="F65" s="29"/>
      <c r="G65" s="27"/>
      <c r="H65" s="29"/>
      <c r="I65" s="27"/>
      <c r="J65" s="29"/>
      <c r="K65" s="27"/>
      <c r="L65" s="29"/>
      <c r="M65" s="34"/>
      <c r="N65" s="3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1:52" ht="12.75">
      <c r="A66" s="25">
        <v>33</v>
      </c>
      <c r="B66" s="52" t="s">
        <v>42</v>
      </c>
      <c r="C66" s="27">
        <v>8933</v>
      </c>
      <c r="D66" s="28">
        <v>247458.15</v>
      </c>
      <c r="E66" s="27">
        <v>9383</v>
      </c>
      <c r="F66" s="28">
        <v>1440139.11</v>
      </c>
      <c r="G66" s="27">
        <v>0</v>
      </c>
      <c r="H66" s="28">
        <v>0</v>
      </c>
      <c r="I66" s="27">
        <v>0</v>
      </c>
      <c r="J66" s="28">
        <v>0</v>
      </c>
      <c r="K66" s="27">
        <v>18316</v>
      </c>
      <c r="L66" s="28">
        <v>1687597.26</v>
      </c>
      <c r="M66" s="36"/>
      <c r="N66" s="35"/>
      <c r="O66" s="34"/>
      <c r="P66" s="34"/>
      <c r="Q66" s="34"/>
      <c r="R66" s="34"/>
      <c r="S66" s="34"/>
      <c r="T66" s="34"/>
      <c r="U66" s="34"/>
      <c r="V66" s="34"/>
      <c r="W66" s="45">
        <v>32</v>
      </c>
      <c r="X66" s="46">
        <v>3380.12</v>
      </c>
      <c r="Y66" s="45">
        <v>9</v>
      </c>
      <c r="Z66" s="46">
        <v>131</v>
      </c>
      <c r="AA66" s="45">
        <v>24</v>
      </c>
      <c r="AB66" s="46">
        <v>276.59</v>
      </c>
      <c r="AC66" s="45">
        <v>65</v>
      </c>
      <c r="AD66" s="46">
        <v>734.01</v>
      </c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6">
        <f>+AS66+AQ66+AO66+AM66+AK66+AI66+AG66+AE66+AC66+AA66+Y66+W66+U66+S66+Q66+O66+M66+K66+AU66+AW66</f>
        <v>18446</v>
      </c>
      <c r="AZ66" s="37">
        <f>+AT66+AR66+AP66+AN66+AL66+AJ66+AH66+AF66+AD66+AB66+Z66+X66+V66+T66+R66+P66+N66+L66+AV66+AX66</f>
        <v>1692118.98</v>
      </c>
    </row>
    <row r="67" spans="1:52" s="5" customFormat="1" ht="12.75" hidden="1">
      <c r="A67" s="25"/>
      <c r="B67" s="88" t="s">
        <v>8</v>
      </c>
      <c r="C67" s="27">
        <v>8933</v>
      </c>
      <c r="D67" s="29">
        <v>247458.15</v>
      </c>
      <c r="E67" s="27">
        <v>9383</v>
      </c>
      <c r="F67" s="29">
        <v>1440139.11</v>
      </c>
      <c r="G67" s="27">
        <v>0</v>
      </c>
      <c r="H67" s="29">
        <v>0</v>
      </c>
      <c r="I67" s="27">
        <v>0</v>
      </c>
      <c r="J67" s="29">
        <v>0</v>
      </c>
      <c r="K67" s="27">
        <v>18316</v>
      </c>
      <c r="L67" s="29">
        <v>1687597.26</v>
      </c>
      <c r="M67" s="38"/>
      <c r="N67" s="39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2.75" hidden="1">
      <c r="A68" s="25" t="s">
        <v>2</v>
      </c>
      <c r="B68" s="89" t="s">
        <v>53</v>
      </c>
      <c r="C68" s="27"/>
      <c r="D68" s="29"/>
      <c r="E68" s="27"/>
      <c r="F68" s="29"/>
      <c r="G68" s="27"/>
      <c r="H68" s="29"/>
      <c r="I68" s="27"/>
      <c r="J68" s="29"/>
      <c r="K68" s="27"/>
      <c r="L68" s="29"/>
      <c r="M68" s="34"/>
      <c r="N68" s="35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1:52" ht="12.75">
      <c r="A69" s="25">
        <v>34</v>
      </c>
      <c r="B69" s="52" t="s">
        <v>54</v>
      </c>
      <c r="C69" s="27">
        <v>105</v>
      </c>
      <c r="D69" s="28">
        <v>22731.13</v>
      </c>
      <c r="E69" s="27">
        <v>790</v>
      </c>
      <c r="F69" s="28">
        <v>312665.72000000003</v>
      </c>
      <c r="G69" s="27">
        <v>11</v>
      </c>
      <c r="H69" s="28">
        <v>18118.22</v>
      </c>
      <c r="I69" s="27">
        <v>98</v>
      </c>
      <c r="J69" s="28">
        <v>23490</v>
      </c>
      <c r="K69" s="27">
        <v>1004</v>
      </c>
      <c r="L69" s="28">
        <v>377005.07000000007</v>
      </c>
      <c r="M69" s="36"/>
      <c r="N69" s="35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6">
        <f>+AS69+AQ69+AO69+AM69+AK69+AI69+AG69+AE69+AC69+AA69+Y69+W69+U69+S69+Q69+O69+M69+K69+AU69+AW69</f>
        <v>1004</v>
      </c>
      <c r="AZ69" s="37">
        <f>+AT69+AR69+AP69+AN69+AL69+AJ69+AH69+AF69+AD69+AB69+Z69+X69+V69+T69+R69+P69+N69+L69+AV69+AX69</f>
        <v>377005.07000000007</v>
      </c>
    </row>
    <row r="70" spans="1:52" ht="12.75">
      <c r="A70" s="25">
        <v>35</v>
      </c>
      <c r="B70" s="52" t="s">
        <v>61</v>
      </c>
      <c r="C70" s="27">
        <v>0</v>
      </c>
      <c r="D70" s="28">
        <v>0</v>
      </c>
      <c r="E70" s="27">
        <v>0</v>
      </c>
      <c r="F70" s="28">
        <v>0</v>
      </c>
      <c r="G70" s="27">
        <v>0</v>
      </c>
      <c r="H70" s="28">
        <v>0</v>
      </c>
      <c r="I70" s="27">
        <v>0</v>
      </c>
      <c r="J70" s="28">
        <v>0</v>
      </c>
      <c r="K70" s="27">
        <v>0</v>
      </c>
      <c r="L70" s="28">
        <v>0</v>
      </c>
      <c r="M70" s="36"/>
      <c r="N70" s="35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6">
        <f>+AS70+AQ70+AO70+AM70+AK70+AI70+AG70+AE70+AC70+AA70+Y70+W70+U70+S70+Q70+O70+M70+K70+AU70+AW70</f>
        <v>0</v>
      </c>
      <c r="AZ70" s="37">
        <f>+AT70+AR70+AP70+AN70+AL70+AJ70+AH70+AF70+AD70+AB70+Z70+X70+V70+T70+R70+P70+N70+L70+AV70+AX70</f>
        <v>0</v>
      </c>
    </row>
    <row r="71" spans="1:52" s="5" customFormat="1" ht="12.75" hidden="1">
      <c r="A71" s="25"/>
      <c r="B71" s="88" t="s">
        <v>8</v>
      </c>
      <c r="C71" s="27">
        <v>105</v>
      </c>
      <c r="D71" s="29">
        <v>22731.13</v>
      </c>
      <c r="E71" s="27">
        <v>790</v>
      </c>
      <c r="F71" s="29">
        <v>312665.72000000003</v>
      </c>
      <c r="G71" s="27">
        <v>11</v>
      </c>
      <c r="H71" s="29">
        <v>18118.22</v>
      </c>
      <c r="I71" s="27">
        <v>98</v>
      </c>
      <c r="J71" s="29">
        <v>23490</v>
      </c>
      <c r="K71" s="27">
        <v>1004</v>
      </c>
      <c r="L71" s="29">
        <v>377005.07000000007</v>
      </c>
      <c r="M71" s="38"/>
      <c r="N71" s="39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12.75" hidden="1">
      <c r="A72" s="25" t="s">
        <v>2</v>
      </c>
      <c r="B72" s="89" t="s">
        <v>55</v>
      </c>
      <c r="C72" s="27"/>
      <c r="D72" s="29"/>
      <c r="E72" s="27"/>
      <c r="F72" s="29"/>
      <c r="G72" s="27"/>
      <c r="H72" s="29"/>
      <c r="I72" s="27"/>
      <c r="J72" s="29"/>
      <c r="K72" s="27"/>
      <c r="L72" s="29"/>
      <c r="M72" s="34"/>
      <c r="N72" s="35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ht="12.75">
      <c r="A73" s="25">
        <v>36</v>
      </c>
      <c r="B73" s="52" t="s">
        <v>56</v>
      </c>
      <c r="C73" s="27">
        <v>0</v>
      </c>
      <c r="D73" s="28">
        <v>0</v>
      </c>
      <c r="E73" s="27">
        <v>668</v>
      </c>
      <c r="F73" s="28">
        <v>40774.73</v>
      </c>
      <c r="G73" s="27">
        <v>0</v>
      </c>
      <c r="H73" s="28">
        <v>0</v>
      </c>
      <c r="I73" s="27">
        <v>0</v>
      </c>
      <c r="J73" s="28">
        <v>0</v>
      </c>
      <c r="K73" s="27">
        <v>668</v>
      </c>
      <c r="L73" s="28">
        <v>40774.73</v>
      </c>
      <c r="M73" s="36"/>
      <c r="N73" s="35"/>
      <c r="O73" s="34"/>
      <c r="P73" s="34"/>
      <c r="Q73" s="34"/>
      <c r="R73" s="34"/>
      <c r="S73" s="34"/>
      <c r="T73" s="34"/>
      <c r="U73" s="45">
        <v>20</v>
      </c>
      <c r="V73" s="46">
        <v>3372</v>
      </c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5">
        <v>9</v>
      </c>
      <c r="AJ73" s="46">
        <v>807</v>
      </c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6">
        <f>+AS73+AQ73+AO73+AM73+AK73+AI73+AG73+AE73+AC73+AA73+Y73+W73+U73+S73+Q73+O73+M73+K73+AU73+AW73</f>
        <v>697</v>
      </c>
      <c r="AZ73" s="37">
        <f>+AT73+AR73+AP73+AN73+AL73+AJ73+AH73+AF73+AD73+AB73+Z73+X73+V73+T73+R73+P73+N73+L73+AV73+AX73</f>
        <v>44953.73</v>
      </c>
    </row>
    <row r="74" spans="1:52" s="5" customFormat="1" ht="12.75" hidden="1">
      <c r="A74" s="25"/>
      <c r="B74" s="88" t="s">
        <v>8</v>
      </c>
      <c r="C74" s="27">
        <v>0</v>
      </c>
      <c r="D74" s="29">
        <v>0</v>
      </c>
      <c r="E74" s="27">
        <v>668</v>
      </c>
      <c r="F74" s="29">
        <v>40774.73</v>
      </c>
      <c r="G74" s="27">
        <v>0</v>
      </c>
      <c r="H74" s="29">
        <v>0</v>
      </c>
      <c r="I74" s="27">
        <v>0</v>
      </c>
      <c r="J74" s="29">
        <v>0</v>
      </c>
      <c r="K74" s="27">
        <v>668</v>
      </c>
      <c r="L74" s="29">
        <v>40774.73</v>
      </c>
      <c r="M74" s="38"/>
      <c r="N74" s="39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2.75" hidden="1">
      <c r="A75" s="25" t="s">
        <v>2</v>
      </c>
      <c r="B75" s="89" t="s">
        <v>50</v>
      </c>
      <c r="C75" s="27"/>
      <c r="D75" s="29"/>
      <c r="E75" s="27"/>
      <c r="F75" s="29"/>
      <c r="G75" s="27"/>
      <c r="H75" s="29"/>
      <c r="I75" s="27"/>
      <c r="J75" s="29"/>
      <c r="K75" s="27"/>
      <c r="L75" s="29"/>
      <c r="M75" s="34"/>
      <c r="N75" s="35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1:52" ht="12.75">
      <c r="A76" s="25">
        <v>37</v>
      </c>
      <c r="B76" s="52" t="s">
        <v>51</v>
      </c>
      <c r="C76" s="27">
        <v>382</v>
      </c>
      <c r="D76" s="28">
        <v>23665.24</v>
      </c>
      <c r="E76" s="27">
        <v>1195</v>
      </c>
      <c r="F76" s="28">
        <v>11383.32</v>
      </c>
      <c r="G76" s="27">
        <v>2</v>
      </c>
      <c r="H76" s="28">
        <v>10300</v>
      </c>
      <c r="I76" s="27">
        <v>0</v>
      </c>
      <c r="J76" s="28">
        <v>0</v>
      </c>
      <c r="K76" s="27">
        <v>1579</v>
      </c>
      <c r="L76" s="28">
        <v>45348.56</v>
      </c>
      <c r="M76" s="36"/>
      <c r="N76" s="35"/>
      <c r="O76" s="34"/>
      <c r="P76" s="34"/>
      <c r="Q76" s="34"/>
      <c r="R76" s="34"/>
      <c r="S76" s="45">
        <v>10</v>
      </c>
      <c r="T76" s="46">
        <v>2660</v>
      </c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6">
        <f>+AS76+AQ76+AO76+AM76+AK76+AI76+AG76+AE76+AC76+AA76+Y76+W76+U76+S76+Q76+O76+M76+K76+AU76+AW76</f>
        <v>1589</v>
      </c>
      <c r="AZ76" s="37">
        <f>+AT76+AR76+AP76+AN76+AL76+AJ76+AH76+AF76+AD76+AB76+Z76+X76+V76+T76+R76+P76+N76+L76+AV76+AX76</f>
        <v>48008.56</v>
      </c>
    </row>
    <row r="77" spans="1:52" ht="12.75">
      <c r="A77" s="30">
        <v>38</v>
      </c>
      <c r="B77" s="90" t="s">
        <v>52</v>
      </c>
      <c r="C77" s="31">
        <v>6</v>
      </c>
      <c r="D77" s="32">
        <v>931</v>
      </c>
      <c r="E77" s="31">
        <v>127</v>
      </c>
      <c r="F77" s="32">
        <v>54551.880000000005</v>
      </c>
      <c r="G77" s="31">
        <v>9</v>
      </c>
      <c r="H77" s="32">
        <v>11450</v>
      </c>
      <c r="I77" s="31">
        <v>0</v>
      </c>
      <c r="J77" s="32">
        <v>0</v>
      </c>
      <c r="K77" s="31">
        <v>142</v>
      </c>
      <c r="L77" s="32">
        <v>66932.88</v>
      </c>
      <c r="M77" s="36"/>
      <c r="N77" s="35"/>
      <c r="O77" s="34"/>
      <c r="P77" s="34"/>
      <c r="Q77" s="45">
        <v>17</v>
      </c>
      <c r="R77" s="46">
        <v>12446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6">
        <f>+AS77+AQ77+AO77+AM77+AK77+AI77+AG77+AE77+AC77+AA77+Y77+W77+U77+S77+Q77+O77+M77+K77+AU77+AW77</f>
        <v>159</v>
      </c>
      <c r="AZ77" s="37">
        <f>+AT77+AR77+AP77+AN77+AL77+AJ77+AH77+AF77+AD77+AB77+Z77+X77+V77+T77+R77+P77+N77+L77+AV77+AX77</f>
        <v>79378.88</v>
      </c>
    </row>
    <row r="78" spans="1:52" s="5" customFormat="1" ht="12.75" hidden="1">
      <c r="A78" s="17"/>
      <c r="B78" s="91" t="s">
        <v>8</v>
      </c>
      <c r="C78" s="31">
        <v>388</v>
      </c>
      <c r="D78" s="41">
        <v>24596.24</v>
      </c>
      <c r="E78" s="31">
        <v>1322</v>
      </c>
      <c r="F78" s="41">
        <v>65935.20000000001</v>
      </c>
      <c r="G78" s="31">
        <v>11</v>
      </c>
      <c r="H78" s="41">
        <v>21750</v>
      </c>
      <c r="I78" s="31">
        <v>0</v>
      </c>
      <c r="J78" s="41">
        <v>0</v>
      </c>
      <c r="K78" s="31">
        <v>1721</v>
      </c>
      <c r="L78" s="41">
        <v>112281.44</v>
      </c>
      <c r="M78" s="36"/>
      <c r="N78" s="3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s="72" customFormat="1" ht="12.75">
      <c r="A79" s="63"/>
      <c r="B79" s="64" t="s">
        <v>22</v>
      </c>
      <c r="C79" s="65">
        <v>10840</v>
      </c>
      <c r="D79" s="66">
        <v>402617.95000000007</v>
      </c>
      <c r="E79" s="65">
        <v>17539</v>
      </c>
      <c r="F79" s="66">
        <v>2278007.5900000003</v>
      </c>
      <c r="G79" s="65">
        <v>34</v>
      </c>
      <c r="H79" s="66">
        <v>82574.22</v>
      </c>
      <c r="I79" s="65">
        <v>396</v>
      </c>
      <c r="J79" s="66">
        <v>709138.74</v>
      </c>
      <c r="K79" s="65">
        <v>28809</v>
      </c>
      <c r="L79" s="66">
        <v>3472338.5</v>
      </c>
      <c r="M79" s="67"/>
      <c r="N79" s="68"/>
      <c r="O79" s="69"/>
      <c r="P79" s="69"/>
      <c r="Q79" s="69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67"/>
      <c r="AZ79" s="71"/>
    </row>
    <row r="80" spans="1:52" s="72" customFormat="1" ht="12.75">
      <c r="A80" s="73"/>
      <c r="B80" s="74" t="s">
        <v>57</v>
      </c>
      <c r="C80" s="75">
        <v>27363</v>
      </c>
      <c r="D80" s="76">
        <v>1812227.8000000003</v>
      </c>
      <c r="E80" s="75">
        <v>50188</v>
      </c>
      <c r="F80" s="76">
        <v>7773830.600000001</v>
      </c>
      <c r="G80" s="75">
        <v>275</v>
      </c>
      <c r="H80" s="76">
        <v>1346923.9</v>
      </c>
      <c r="I80" s="75">
        <v>1076</v>
      </c>
      <c r="J80" s="76">
        <v>768355.99</v>
      </c>
      <c r="K80" s="75">
        <v>78902</v>
      </c>
      <c r="L80" s="76">
        <v>11701338.29</v>
      </c>
      <c r="M80" s="77">
        <f aca="true" t="shared" si="5" ref="M80:AX80">SUM(M6:M79)</f>
        <v>440</v>
      </c>
      <c r="N80" s="78">
        <f t="shared" si="5"/>
        <v>17189.76</v>
      </c>
      <c r="O80" s="77">
        <f t="shared" si="5"/>
        <v>95</v>
      </c>
      <c r="P80" s="78">
        <f t="shared" si="5"/>
        <v>7324.59</v>
      </c>
      <c r="Q80" s="77">
        <f t="shared" si="5"/>
        <v>1144</v>
      </c>
      <c r="R80" s="78">
        <f t="shared" si="5"/>
        <v>276552.99</v>
      </c>
      <c r="S80" s="77">
        <f t="shared" si="5"/>
        <v>298</v>
      </c>
      <c r="T80" s="78">
        <f t="shared" si="5"/>
        <v>60120.369999999995</v>
      </c>
      <c r="U80" s="77">
        <f t="shared" si="5"/>
        <v>1584</v>
      </c>
      <c r="V80" s="78">
        <f t="shared" si="5"/>
        <v>517181.33999999997</v>
      </c>
      <c r="W80" s="77">
        <f t="shared" si="5"/>
        <v>336</v>
      </c>
      <c r="X80" s="78">
        <f t="shared" si="5"/>
        <v>105571.12</v>
      </c>
      <c r="Y80" s="77">
        <f t="shared" si="5"/>
        <v>120</v>
      </c>
      <c r="Z80" s="78">
        <f t="shared" si="5"/>
        <v>20528.83</v>
      </c>
      <c r="AA80" s="77">
        <f t="shared" si="5"/>
        <v>38</v>
      </c>
      <c r="AB80" s="78">
        <f t="shared" si="5"/>
        <v>3404.59</v>
      </c>
      <c r="AC80" s="77">
        <f t="shared" si="5"/>
        <v>202</v>
      </c>
      <c r="AD80" s="78">
        <f t="shared" si="5"/>
        <v>23701.01</v>
      </c>
      <c r="AE80" s="77">
        <f t="shared" si="5"/>
        <v>16</v>
      </c>
      <c r="AF80" s="78">
        <f t="shared" si="5"/>
        <v>7602</v>
      </c>
      <c r="AG80" s="77">
        <f t="shared" si="5"/>
        <v>25</v>
      </c>
      <c r="AH80" s="78">
        <f t="shared" si="5"/>
        <v>17490.6</v>
      </c>
      <c r="AI80" s="77">
        <f t="shared" si="5"/>
        <v>9</v>
      </c>
      <c r="AJ80" s="78">
        <f t="shared" si="5"/>
        <v>807</v>
      </c>
      <c r="AK80" s="77">
        <f t="shared" si="5"/>
        <v>19</v>
      </c>
      <c r="AL80" s="78">
        <f t="shared" si="5"/>
        <v>456</v>
      </c>
      <c r="AM80" s="77">
        <f t="shared" si="5"/>
        <v>38</v>
      </c>
      <c r="AN80" s="78">
        <f t="shared" si="5"/>
        <v>2629</v>
      </c>
      <c r="AO80" s="77">
        <f t="shared" si="5"/>
        <v>19</v>
      </c>
      <c r="AP80" s="78">
        <f t="shared" si="5"/>
        <v>2833</v>
      </c>
      <c r="AQ80" s="77">
        <f t="shared" si="5"/>
        <v>236</v>
      </c>
      <c r="AR80" s="78">
        <f t="shared" si="5"/>
        <v>11172</v>
      </c>
      <c r="AS80" s="77">
        <f t="shared" si="5"/>
        <v>1733</v>
      </c>
      <c r="AT80" s="78">
        <f t="shared" si="5"/>
        <v>12859.18</v>
      </c>
      <c r="AU80" s="77">
        <f t="shared" si="5"/>
        <v>420</v>
      </c>
      <c r="AV80" s="78">
        <f t="shared" si="5"/>
        <v>8477</v>
      </c>
      <c r="AW80" s="77">
        <f t="shared" si="5"/>
        <v>120</v>
      </c>
      <c r="AX80" s="78">
        <f t="shared" si="5"/>
        <v>48895</v>
      </c>
      <c r="AY80" s="79">
        <f>+AS80+AQ80+AO80+AM80+AK80+AI80+AG80+AE80+AC80+AA80+Y80+W80+U80+S80+Q80+O80+M80+K80+AU80+AW80</f>
        <v>85794</v>
      </c>
      <c r="AZ80" s="80">
        <f>+AT80+AR80+AP80+AN80+AL80+AJ80+AH80+AF80+AD80+AB80+Z80+X80+V80+T80+R80+P80+N80+L80+AV80+AX80</f>
        <v>12846133.669999998</v>
      </c>
    </row>
    <row r="81" spans="1:24" s="56" customFormat="1" ht="12.75">
      <c r="A81" s="94" t="s">
        <v>63</v>
      </c>
      <c r="B81" s="92"/>
      <c r="C81" s="81"/>
      <c r="D81" s="82"/>
      <c r="E81" s="55"/>
      <c r="F81" s="54"/>
      <c r="G81" s="55"/>
      <c r="H81" s="54"/>
      <c r="I81" s="55"/>
      <c r="J81" s="54"/>
      <c r="K81" s="81"/>
      <c r="L81" s="82"/>
      <c r="M81" s="83"/>
      <c r="N81" s="84"/>
      <c r="O81" s="83"/>
      <c r="P81" s="83"/>
      <c r="Q81" s="83"/>
      <c r="R81" s="85"/>
      <c r="S81" s="85"/>
      <c r="T81" s="85"/>
      <c r="U81" s="85"/>
      <c r="V81" s="85"/>
      <c r="W81" s="85"/>
      <c r="X81" s="85"/>
    </row>
    <row r="82" spans="1:12" ht="12.75">
      <c r="A82" s="8"/>
      <c r="C82" s="12"/>
      <c r="D82" s="13"/>
      <c r="K82" s="10"/>
      <c r="L82" s="2"/>
    </row>
    <row r="83" spans="1:52" ht="12.75">
      <c r="A83" s="3"/>
      <c r="B83" s="93"/>
      <c r="C83" s="12"/>
      <c r="D83" s="13"/>
      <c r="AZ83" s="7"/>
    </row>
    <row r="84" spans="1:52" ht="12.75">
      <c r="A84" s="3"/>
      <c r="B84" s="93"/>
      <c r="C84" s="11"/>
      <c r="D84" s="1"/>
      <c r="E84" s="11"/>
      <c r="F84" s="1"/>
      <c r="G84" s="11"/>
      <c r="H84" s="1"/>
      <c r="I84" s="11"/>
      <c r="J84" s="1"/>
      <c r="K84" s="11"/>
      <c r="L84" s="1"/>
      <c r="AZ84" s="7"/>
    </row>
    <row r="85" spans="1:12" ht="12.75">
      <c r="A85" s="3"/>
      <c r="B85" s="93"/>
      <c r="C85" s="15"/>
      <c r="D85" s="4"/>
      <c r="E85" s="15"/>
      <c r="F85" s="4"/>
      <c r="G85" s="15"/>
      <c r="H85" s="4"/>
      <c r="I85" s="15"/>
      <c r="J85" s="4"/>
      <c r="K85" s="15"/>
      <c r="L85" s="4"/>
    </row>
    <row r="86" spans="1:12" ht="12.75">
      <c r="A86" s="3"/>
      <c r="B86" s="93"/>
      <c r="C86" s="15"/>
      <c r="D86" s="4"/>
      <c r="E86" s="15"/>
      <c r="F86" s="4"/>
      <c r="G86" s="15"/>
      <c r="H86" s="4"/>
      <c r="I86" s="15"/>
      <c r="J86" s="4"/>
      <c r="K86" s="15"/>
      <c r="L86" s="4"/>
    </row>
    <row r="87" spans="1:12" ht="12.75">
      <c r="A87" s="3"/>
      <c r="B87" s="93"/>
      <c r="C87" s="15"/>
      <c r="D87" s="4"/>
      <c r="E87" s="15"/>
      <c r="F87" s="4"/>
      <c r="G87" s="15"/>
      <c r="H87" s="4"/>
      <c r="I87" s="15"/>
      <c r="J87" s="4"/>
      <c r="K87" s="15"/>
      <c r="L87" s="4"/>
    </row>
    <row r="88" spans="1:12" ht="12.75">
      <c r="A88" s="3"/>
      <c r="B88" s="93"/>
      <c r="C88" s="15"/>
      <c r="D88" s="16"/>
      <c r="E88" s="15"/>
      <c r="F88" s="16"/>
      <c r="G88" s="15"/>
      <c r="H88" s="16"/>
      <c r="I88" s="15"/>
      <c r="J88" s="16"/>
      <c r="K88" s="15"/>
      <c r="L88" s="16"/>
    </row>
  </sheetData>
  <sheetProtection/>
  <mergeCells count="30">
    <mergeCell ref="AY3:AZ3"/>
    <mergeCell ref="E1:L1"/>
    <mergeCell ref="M3:N3"/>
    <mergeCell ref="O3:P3"/>
    <mergeCell ref="G3:H3"/>
    <mergeCell ref="AU3:AV3"/>
    <mergeCell ref="AW3:AX3"/>
    <mergeCell ref="AO3:AP3"/>
    <mergeCell ref="AQ3:AR3"/>
    <mergeCell ref="AS3:AT3"/>
    <mergeCell ref="U3:V3"/>
    <mergeCell ref="W3:X3"/>
    <mergeCell ref="Y3:Z3"/>
    <mergeCell ref="C3:D3"/>
    <mergeCell ref="I3:J3"/>
    <mergeCell ref="K3:L3"/>
    <mergeCell ref="A2:A4"/>
    <mergeCell ref="B2:B4"/>
    <mergeCell ref="C2:D2"/>
    <mergeCell ref="E3:F3"/>
    <mergeCell ref="Q3:R3"/>
    <mergeCell ref="S3:T3"/>
    <mergeCell ref="E2:L2"/>
    <mergeCell ref="AK3:AL3"/>
    <mergeCell ref="AM3:AN3"/>
    <mergeCell ref="AA3:AB3"/>
    <mergeCell ref="AC3:AD3"/>
    <mergeCell ref="AE3:AF3"/>
    <mergeCell ref="AG3:AH3"/>
    <mergeCell ref="AI3:AJ3"/>
  </mergeCells>
  <printOptions/>
  <pageMargins left="0.4724409448818898" right="0.15748031496062992" top="0.7480314960629921" bottom="0.9448818897637796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Managing Director</dc:creator>
  <cp:keywords/>
  <dc:description/>
  <cp:lastModifiedBy>K C C B IT 3</cp:lastModifiedBy>
  <cp:lastPrinted>2023-06-03T07:55:16Z</cp:lastPrinted>
  <dcterms:created xsi:type="dcterms:W3CDTF">2009-01-21T07:40:39Z</dcterms:created>
  <dcterms:modified xsi:type="dcterms:W3CDTF">2023-06-06T08:07:54Z</dcterms:modified>
  <cp:category/>
  <cp:version/>
  <cp:contentType/>
  <cp:contentStatus/>
</cp:coreProperties>
</file>